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admin\Рабочий стол\сайт\отправить\"/>
    </mc:Choice>
  </mc:AlternateContent>
  <bookViews>
    <workbookView xWindow="360" yWindow="135" windowWidth="13395" windowHeight="7485" tabRatio="821" firstSheet="4" activeTab="4"/>
  </bookViews>
  <sheets>
    <sheet name="Льготные тарифы для РСО(ст)" sheetId="14" state="hidden" r:id="rId1"/>
    <sheet name="Лист2" sheetId="2" state="hidden" r:id="rId2"/>
    <sheet name="Лист3" sheetId="3" state="hidden" r:id="rId3"/>
    <sheet name="Льгот тариф" sheetId="17" state="hidden" r:id="rId4"/>
    <sheet name="Льготн Тариф ГВС " sheetId="18" r:id="rId5"/>
  </sheets>
  <definedNames>
    <definedName name="_xlnm._FilterDatabase" localSheetId="0" hidden="1">'Льготные тарифы для РСО(ст)'!$A$4:$G$138</definedName>
    <definedName name="_xlnm.Print_Titles" localSheetId="0">'Льготные тарифы для РСО(ст)'!$4:$4</definedName>
    <definedName name="_xlnm.Print_Area" localSheetId="0">'Льготные тарифы для РСО(ст)'!$A$1:$H$139</definedName>
  </definedNames>
  <calcPr calcId="162913"/>
</workbook>
</file>

<file path=xl/calcChain.xml><?xml version="1.0" encoding="utf-8"?>
<calcChain xmlns="http://schemas.openxmlformats.org/spreadsheetml/2006/main">
  <c r="J47" i="17" l="1"/>
  <c r="I47" i="17"/>
  <c r="C6" i="18" l="1"/>
  <c r="J96" i="17" l="1"/>
  <c r="J131" i="17"/>
  <c r="I131" i="17"/>
  <c r="H131" i="17"/>
  <c r="E131" i="17"/>
  <c r="L121" i="17"/>
  <c r="K121" i="17"/>
  <c r="J121" i="17"/>
  <c r="I121" i="17"/>
  <c r="H121" i="17"/>
  <c r="E121" i="17"/>
  <c r="L101" i="17"/>
  <c r="K101" i="17"/>
  <c r="I101" i="17"/>
  <c r="H101" i="17"/>
  <c r="E101" i="17"/>
  <c r="I12" i="17"/>
  <c r="H12" i="17"/>
  <c r="D12" i="17"/>
  <c r="E12" i="17" s="1"/>
  <c r="I11" i="17"/>
  <c r="H11" i="17"/>
  <c r="E11" i="17"/>
  <c r="D11" i="17"/>
  <c r="L7" i="17"/>
  <c r="J7" i="17"/>
  <c r="I7" i="17"/>
  <c r="F7" i="17"/>
  <c r="K7" i="17" s="1"/>
  <c r="E7" i="17"/>
  <c r="L6" i="17"/>
  <c r="K6" i="17"/>
  <c r="H6" i="17"/>
  <c r="D6" i="17"/>
  <c r="J6" i="17" s="1"/>
  <c r="C6" i="17"/>
  <c r="I6" i="17" s="1"/>
  <c r="H98" i="17"/>
  <c r="E98" i="17"/>
  <c r="E6" i="17" l="1"/>
  <c r="H7" i="17"/>
  <c r="J11" i="17"/>
  <c r="J12" i="17"/>
  <c r="H68" i="17"/>
  <c r="E68" i="17"/>
  <c r="L64" i="17"/>
  <c r="L36" i="17" l="1"/>
  <c r="L31" i="17"/>
  <c r="L32" i="17"/>
  <c r="L33" i="17"/>
  <c r="L18" i="17"/>
  <c r="H16" i="17"/>
  <c r="E16" i="17"/>
  <c r="K126" i="17" l="1"/>
  <c r="I138" i="17"/>
  <c r="I137" i="17"/>
  <c r="I136" i="17"/>
  <c r="I134" i="17"/>
  <c r="I133" i="17"/>
  <c r="I132" i="17"/>
  <c r="I129" i="17"/>
  <c r="I128" i="17"/>
  <c r="I127" i="17"/>
  <c r="I126" i="17"/>
  <c r="I125" i="17"/>
  <c r="I124" i="17"/>
  <c r="I123" i="17"/>
  <c r="I120" i="17"/>
  <c r="I119" i="17"/>
  <c r="I118" i="17"/>
  <c r="I116" i="17"/>
  <c r="I115" i="17"/>
  <c r="I113" i="17"/>
  <c r="I112" i="17"/>
  <c r="I110" i="17"/>
  <c r="I109" i="17"/>
  <c r="I108" i="17"/>
  <c r="I107" i="17"/>
  <c r="I106" i="17"/>
  <c r="I105" i="17"/>
  <c r="I103" i="17"/>
  <c r="I102" i="17"/>
  <c r="I100" i="17"/>
  <c r="K96" i="17"/>
  <c r="I98" i="17"/>
  <c r="I96" i="17"/>
  <c r="I94" i="17"/>
  <c r="I93" i="17"/>
  <c r="I91" i="17"/>
  <c r="I89" i="17"/>
  <c r="I88" i="17"/>
  <c r="I86" i="17"/>
  <c r="I84" i="17"/>
  <c r="I83" i="17"/>
  <c r="I81" i="17"/>
  <c r="I79" i="17"/>
  <c r="I78" i="17"/>
  <c r="I76" i="17"/>
  <c r="I75" i="17"/>
  <c r="I73" i="17"/>
  <c r="I72" i="17"/>
  <c r="I70" i="17"/>
  <c r="F76" i="17"/>
  <c r="K76" i="17" s="1"/>
  <c r="K68" i="17"/>
  <c r="K61" i="17"/>
  <c r="I68" i="17"/>
  <c r="I67" i="17"/>
  <c r="I66" i="17"/>
  <c r="I65" i="17"/>
  <c r="I64" i="17"/>
  <c r="I62" i="17"/>
  <c r="I61" i="17"/>
  <c r="I60" i="17"/>
  <c r="I59" i="17"/>
  <c r="I57" i="17"/>
  <c r="I56" i="17"/>
  <c r="I55" i="17"/>
  <c r="I54" i="17"/>
  <c r="I53" i="17"/>
  <c r="I52" i="17"/>
  <c r="I51" i="17"/>
  <c r="I50" i="17"/>
  <c r="I49" i="17"/>
  <c r="I48" i="17"/>
  <c r="I46" i="17"/>
  <c r="I44" i="17"/>
  <c r="I43" i="17"/>
  <c r="I42" i="17"/>
  <c r="I41" i="17"/>
  <c r="I40" i="17"/>
  <c r="I39" i="17"/>
  <c r="F37" i="17"/>
  <c r="K32" i="17"/>
  <c r="I34" i="17"/>
  <c r="I33" i="17"/>
  <c r="I32" i="17"/>
  <c r="I31" i="17"/>
  <c r="I29" i="17"/>
  <c r="I28" i="17"/>
  <c r="I27" i="17"/>
  <c r="I26" i="17"/>
  <c r="I24" i="17"/>
  <c r="I23" i="17"/>
  <c r="I22" i="17"/>
  <c r="I21" i="17"/>
  <c r="I19" i="17"/>
  <c r="I18" i="17"/>
  <c r="I16" i="17"/>
  <c r="I15" i="17"/>
  <c r="I14" i="17"/>
  <c r="I10" i="17"/>
  <c r="I9" i="17"/>
  <c r="I5" i="17"/>
  <c r="E96" i="17"/>
  <c r="E79" i="17"/>
  <c r="E76" i="17"/>
  <c r="H14" i="17"/>
  <c r="H15" i="17"/>
  <c r="H18" i="17"/>
  <c r="H19" i="17"/>
  <c r="H21" i="17"/>
  <c r="H22" i="17"/>
  <c r="H23" i="17"/>
  <c r="H24" i="17"/>
  <c r="H26" i="17"/>
  <c r="H27" i="17"/>
  <c r="H28" i="17"/>
  <c r="H29" i="17"/>
  <c r="H31" i="17"/>
  <c r="H33" i="17"/>
  <c r="H34" i="17"/>
  <c r="H36" i="17"/>
  <c r="H39" i="17"/>
  <c r="H40" i="17"/>
  <c r="H41" i="17"/>
  <c r="H42" i="17"/>
  <c r="H43" i="17"/>
  <c r="H44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9" i="17"/>
  <c r="H60" i="17"/>
  <c r="H62" i="17"/>
  <c r="H64" i="17"/>
  <c r="E14" i="17"/>
  <c r="E15" i="17"/>
  <c r="E18" i="17"/>
  <c r="E19" i="17"/>
  <c r="E21" i="17"/>
  <c r="E22" i="17"/>
  <c r="E23" i="17"/>
  <c r="E24" i="17"/>
  <c r="E26" i="17"/>
  <c r="E27" i="17"/>
  <c r="E28" i="17"/>
  <c r="E29" i="17"/>
  <c r="E31" i="17"/>
  <c r="E32" i="17"/>
  <c r="E33" i="17"/>
  <c r="E34" i="17"/>
  <c r="E36" i="17"/>
  <c r="E37" i="17"/>
  <c r="E39" i="17"/>
  <c r="E40" i="17"/>
  <c r="E41" i="17"/>
  <c r="E42" i="17"/>
  <c r="E43" i="17"/>
  <c r="E44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9" i="17"/>
  <c r="E60" i="17"/>
  <c r="E61" i="17"/>
  <c r="E62" i="17"/>
  <c r="E64" i="17"/>
  <c r="E65" i="17"/>
  <c r="H61" i="17"/>
  <c r="I37" i="17"/>
  <c r="H32" i="17"/>
  <c r="J68" i="17"/>
  <c r="L61" i="17"/>
  <c r="H96" i="17" l="1"/>
  <c r="H65" i="17"/>
  <c r="H79" i="17"/>
  <c r="J16" i="17"/>
  <c r="L96" i="17"/>
  <c r="G76" i="17"/>
  <c r="L68" i="17"/>
  <c r="J29" i="17"/>
  <c r="G37" i="17"/>
  <c r="H37" i="17" s="1"/>
  <c r="J32" i="17"/>
  <c r="J138" i="17"/>
  <c r="H138" i="17"/>
  <c r="E138" i="17"/>
  <c r="J137" i="17"/>
  <c r="H137" i="17"/>
  <c r="E137" i="17"/>
  <c r="J136" i="17"/>
  <c r="H136" i="17"/>
  <c r="E136" i="17"/>
  <c r="J134" i="17"/>
  <c r="H134" i="17"/>
  <c r="E134" i="17"/>
  <c r="J133" i="17"/>
  <c r="H133" i="17"/>
  <c r="E133" i="17"/>
  <c r="J132" i="17"/>
  <c r="H132" i="17"/>
  <c r="E132" i="17"/>
  <c r="J129" i="17"/>
  <c r="H129" i="17"/>
  <c r="E129" i="17"/>
  <c r="J128" i="17"/>
  <c r="H128" i="17"/>
  <c r="E128" i="17"/>
  <c r="J127" i="17"/>
  <c r="H127" i="17"/>
  <c r="E127" i="17"/>
  <c r="L126" i="17"/>
  <c r="J126" i="17"/>
  <c r="H126" i="17"/>
  <c r="E126" i="17"/>
  <c r="J125" i="17"/>
  <c r="H125" i="17"/>
  <c r="E125" i="17"/>
  <c r="J124" i="17"/>
  <c r="H124" i="17"/>
  <c r="E124" i="17"/>
  <c r="J123" i="17"/>
  <c r="H123" i="17"/>
  <c r="E123" i="17"/>
  <c r="J120" i="17"/>
  <c r="H120" i="17"/>
  <c r="E120" i="17"/>
  <c r="J119" i="17"/>
  <c r="H119" i="17"/>
  <c r="E119" i="17"/>
  <c r="J118" i="17"/>
  <c r="H118" i="17"/>
  <c r="E118" i="17"/>
  <c r="J116" i="17"/>
  <c r="H116" i="17"/>
  <c r="E116" i="17"/>
  <c r="J115" i="17"/>
  <c r="H115" i="17"/>
  <c r="E115" i="17"/>
  <c r="J113" i="17"/>
  <c r="H113" i="17"/>
  <c r="E113" i="17"/>
  <c r="J112" i="17"/>
  <c r="H112" i="17"/>
  <c r="E112" i="17"/>
  <c r="J110" i="17"/>
  <c r="H110" i="17"/>
  <c r="E110" i="17"/>
  <c r="J109" i="17"/>
  <c r="H109" i="17"/>
  <c r="E109" i="17"/>
  <c r="J108" i="17"/>
  <c r="H108" i="17"/>
  <c r="E108" i="17"/>
  <c r="J107" i="17"/>
  <c r="H107" i="17"/>
  <c r="E107" i="17"/>
  <c r="J106" i="17"/>
  <c r="H106" i="17"/>
  <c r="E106" i="17"/>
  <c r="J105" i="17"/>
  <c r="H105" i="17"/>
  <c r="E105" i="17"/>
  <c r="J103" i="17"/>
  <c r="H103" i="17"/>
  <c r="E103" i="17"/>
  <c r="J102" i="17"/>
  <c r="H102" i="17"/>
  <c r="E102" i="17"/>
  <c r="J100" i="17"/>
  <c r="H100" i="17"/>
  <c r="E100" i="17"/>
  <c r="J98" i="17"/>
  <c r="J94" i="17"/>
  <c r="H94" i="17"/>
  <c r="E94" i="17"/>
  <c r="J93" i="17"/>
  <c r="H93" i="17"/>
  <c r="E93" i="17"/>
  <c r="J91" i="17"/>
  <c r="H91" i="17"/>
  <c r="E91" i="17"/>
  <c r="J89" i="17"/>
  <c r="H89" i="17"/>
  <c r="E89" i="17"/>
  <c r="J88" i="17"/>
  <c r="H88" i="17"/>
  <c r="E88" i="17"/>
  <c r="J86" i="17"/>
  <c r="H86" i="17"/>
  <c r="E86" i="17"/>
  <c r="J84" i="17"/>
  <c r="H84" i="17"/>
  <c r="E84" i="17"/>
  <c r="J83" i="17"/>
  <c r="H83" i="17"/>
  <c r="E83" i="17"/>
  <c r="J81" i="17"/>
  <c r="H81" i="17"/>
  <c r="E81" i="17"/>
  <c r="J79" i="17"/>
  <c r="J78" i="17"/>
  <c r="H78" i="17"/>
  <c r="E78" i="17"/>
  <c r="J76" i="17"/>
  <c r="J75" i="17"/>
  <c r="H75" i="17"/>
  <c r="E75" i="17"/>
  <c r="J73" i="17"/>
  <c r="H73" i="17"/>
  <c r="E73" i="17"/>
  <c r="J72" i="17"/>
  <c r="H72" i="17"/>
  <c r="E72" i="17"/>
  <c r="J70" i="17"/>
  <c r="H70" i="17"/>
  <c r="E70" i="17"/>
  <c r="J67" i="17"/>
  <c r="H67" i="17"/>
  <c r="E67" i="17"/>
  <c r="J66" i="17"/>
  <c r="H66" i="17"/>
  <c r="E66" i="17"/>
  <c r="J65" i="17"/>
  <c r="J64" i="17"/>
  <c r="J62" i="17"/>
  <c r="J61" i="17"/>
  <c r="J60" i="17"/>
  <c r="J59" i="17"/>
  <c r="J57" i="17"/>
  <c r="J56" i="17"/>
  <c r="J55" i="17"/>
  <c r="J54" i="17"/>
  <c r="J53" i="17"/>
  <c r="J52" i="17"/>
  <c r="J51" i="17"/>
  <c r="J50" i="17"/>
  <c r="J48" i="17"/>
  <c r="J46" i="17"/>
  <c r="J44" i="17"/>
  <c r="J43" i="17"/>
  <c r="J42" i="17"/>
  <c r="J41" i="17"/>
  <c r="J40" i="17"/>
  <c r="J39" i="17"/>
  <c r="J37" i="17"/>
  <c r="J36" i="17"/>
  <c r="I36" i="17"/>
  <c r="J34" i="17"/>
  <c r="J33" i="17"/>
  <c r="J31" i="17"/>
  <c r="J28" i="17"/>
  <c r="J27" i="17"/>
  <c r="J26" i="17"/>
  <c r="J24" i="17"/>
  <c r="J23" i="17"/>
  <c r="J22" i="17"/>
  <c r="J21" i="17"/>
  <c r="J19" i="17"/>
  <c r="J18" i="17"/>
  <c r="J15" i="17"/>
  <c r="J14" i="17"/>
  <c r="J10" i="17"/>
  <c r="H10" i="17"/>
  <c r="E10" i="17"/>
  <c r="J9" i="17"/>
  <c r="H9" i="17"/>
  <c r="E9" i="17"/>
  <c r="J5" i="17"/>
  <c r="H5" i="17"/>
  <c r="E5" i="17"/>
  <c r="L76" i="17" l="1"/>
  <c r="H76" i="17"/>
  <c r="I6" i="14"/>
  <c r="I138" i="14"/>
  <c r="I137" i="14"/>
  <c r="I136" i="14"/>
  <c r="I134" i="14"/>
  <c r="I133" i="14"/>
  <c r="I132" i="14"/>
  <c r="I131" i="14"/>
  <c r="I129" i="14"/>
  <c r="I128" i="14"/>
  <c r="I127" i="14"/>
  <c r="I126" i="14"/>
  <c r="I125" i="14"/>
  <c r="I124" i="14"/>
  <c r="I123" i="14"/>
  <c r="I121" i="14"/>
  <c r="I120" i="14"/>
  <c r="I119" i="14"/>
  <c r="I118" i="14"/>
  <c r="I116" i="14"/>
  <c r="I115" i="14"/>
  <c r="I113" i="14"/>
  <c r="I112" i="14"/>
  <c r="I110" i="14"/>
  <c r="I109" i="14"/>
  <c r="I108" i="14"/>
  <c r="I107" i="14"/>
  <c r="I106" i="14"/>
  <c r="I105" i="14"/>
  <c r="I103" i="14"/>
  <c r="I102" i="14"/>
  <c r="I100" i="14"/>
  <c r="I98" i="14"/>
  <c r="I96" i="14"/>
  <c r="I94" i="14"/>
  <c r="I93" i="14"/>
  <c r="I91" i="14"/>
  <c r="I89" i="14"/>
  <c r="I88" i="14"/>
  <c r="I86" i="14"/>
  <c r="I84" i="14"/>
  <c r="I83" i="14"/>
  <c r="I81" i="14"/>
  <c r="I79" i="14"/>
  <c r="I78" i="14"/>
  <c r="I76" i="14"/>
  <c r="I75" i="14"/>
  <c r="I73" i="14"/>
  <c r="I72" i="14"/>
  <c r="I70" i="14"/>
  <c r="I68" i="14"/>
  <c r="I67" i="14"/>
  <c r="I66" i="14"/>
  <c r="I65" i="14"/>
  <c r="I64" i="14"/>
  <c r="I62" i="14"/>
  <c r="I61" i="14"/>
  <c r="I60" i="14"/>
  <c r="I59" i="14"/>
  <c r="I58" i="14"/>
  <c r="I56" i="14"/>
  <c r="I55" i="14"/>
  <c r="I54" i="14"/>
  <c r="I53" i="14"/>
  <c r="I52" i="14"/>
  <c r="I51" i="14"/>
  <c r="I50" i="14"/>
  <c r="I49" i="14"/>
  <c r="I48" i="14"/>
  <c r="I47" i="14"/>
  <c r="I45" i="14"/>
  <c r="I44" i="14"/>
  <c r="I43" i="14"/>
  <c r="I42" i="14"/>
  <c r="I41" i="14"/>
  <c r="I39" i="14"/>
  <c r="I38" i="14"/>
  <c r="I36" i="14"/>
  <c r="I35" i="14"/>
  <c r="I34" i="14"/>
  <c r="I33" i="14"/>
  <c r="I31" i="14"/>
  <c r="I30" i="14"/>
  <c r="I29" i="14"/>
  <c r="I28" i="14"/>
  <c r="I26" i="14"/>
  <c r="I25" i="14"/>
  <c r="I24" i="14"/>
  <c r="I23" i="14"/>
  <c r="I21" i="14"/>
  <c r="I20" i="14"/>
  <c r="I19" i="14"/>
  <c r="I17" i="14"/>
  <c r="I16" i="14"/>
  <c r="I15" i="14"/>
  <c r="I13" i="14"/>
  <c r="I12" i="14"/>
  <c r="I11" i="14"/>
  <c r="I10" i="14"/>
  <c r="I8" i="14"/>
  <c r="I7" i="14"/>
  <c r="H6" i="14" l="1"/>
  <c r="H138" i="14"/>
  <c r="H137" i="14"/>
  <c r="H136" i="14"/>
  <c r="H134" i="14"/>
  <c r="H133" i="14"/>
  <c r="H132" i="14"/>
  <c r="H131" i="14"/>
  <c r="H129" i="14"/>
  <c r="H128" i="14"/>
  <c r="H127" i="14"/>
  <c r="H126" i="14"/>
  <c r="H125" i="14"/>
  <c r="H124" i="14"/>
  <c r="H123" i="14"/>
  <c r="H121" i="14"/>
  <c r="H120" i="14"/>
  <c r="H119" i="14"/>
  <c r="H118" i="14"/>
  <c r="H116" i="14"/>
  <c r="H115" i="14"/>
  <c r="H113" i="14"/>
  <c r="H112" i="14"/>
  <c r="H110" i="14"/>
  <c r="H109" i="14"/>
  <c r="H108" i="14"/>
  <c r="H107" i="14"/>
  <c r="H106" i="14"/>
  <c r="H105" i="14"/>
  <c r="H103" i="14"/>
  <c r="H102" i="14"/>
  <c r="H101" i="14"/>
  <c r="H100" i="14"/>
  <c r="H98" i="14"/>
  <c r="H96" i="14"/>
  <c r="H94" i="14"/>
  <c r="H93" i="14"/>
  <c r="H91" i="14"/>
  <c r="H89" i="14"/>
  <c r="H88" i="14"/>
  <c r="H86" i="14"/>
  <c r="H84" i="14"/>
  <c r="H83" i="14"/>
  <c r="H81" i="14"/>
  <c r="H79" i="14"/>
  <c r="H78" i="14"/>
  <c r="H76" i="14"/>
  <c r="H75" i="14"/>
  <c r="H73" i="14"/>
  <c r="H72" i="14"/>
  <c r="H70" i="14"/>
  <c r="H68" i="14"/>
  <c r="H67" i="14"/>
  <c r="H66" i="14"/>
  <c r="H65" i="14"/>
  <c r="H64" i="14"/>
  <c r="H62" i="14"/>
  <c r="H61" i="14"/>
  <c r="H60" i="14"/>
  <c r="H59" i="14"/>
  <c r="H58" i="14"/>
  <c r="H56" i="14"/>
  <c r="H55" i="14"/>
  <c r="H54" i="14"/>
  <c r="H53" i="14"/>
  <c r="H52" i="14"/>
  <c r="H51" i="14"/>
  <c r="H50" i="14"/>
  <c r="H49" i="14"/>
  <c r="H48" i="14"/>
  <c r="H47" i="14"/>
  <c r="H45" i="14"/>
  <c r="H44" i="14"/>
  <c r="H43" i="14"/>
  <c r="H42" i="14"/>
  <c r="H41" i="14"/>
  <c r="H39" i="14"/>
  <c r="H38" i="14"/>
  <c r="H36" i="14"/>
  <c r="H35" i="14"/>
  <c r="H34" i="14"/>
  <c r="H33" i="14"/>
  <c r="H31" i="14"/>
  <c r="H30" i="14"/>
  <c r="H29" i="14"/>
  <c r="H28" i="14"/>
  <c r="H26" i="14"/>
  <c r="H25" i="14"/>
  <c r="H24" i="14"/>
  <c r="H23" i="14"/>
  <c r="H21" i="14"/>
  <c r="H20" i="14"/>
  <c r="H19" i="14"/>
  <c r="H17" i="14"/>
  <c r="H16" i="14"/>
  <c r="H15" i="14"/>
  <c r="H13" i="14"/>
  <c r="H12" i="14"/>
  <c r="H11" i="14"/>
  <c r="H10" i="14"/>
  <c r="H8" i="14"/>
  <c r="H7" i="14"/>
  <c r="E119" i="14"/>
  <c r="E120" i="14"/>
  <c r="E121" i="14"/>
  <c r="E123" i="14"/>
  <c r="E124" i="14"/>
  <c r="E125" i="14"/>
  <c r="E126" i="14"/>
  <c r="E127" i="14"/>
  <c r="E128" i="14"/>
  <c r="E129" i="14"/>
  <c r="E131" i="14"/>
  <c r="E132" i="14"/>
  <c r="E133" i="14"/>
  <c r="E134" i="14"/>
  <c r="E136" i="14"/>
  <c r="E137" i="14"/>
  <c r="E138" i="14"/>
  <c r="E118" i="14"/>
  <c r="E101" i="14"/>
  <c r="E102" i="14"/>
  <c r="E103" i="14"/>
  <c r="E105" i="14"/>
  <c r="E106" i="14"/>
  <c r="E107" i="14"/>
  <c r="E108" i="14"/>
  <c r="E109" i="14"/>
  <c r="E110" i="14"/>
  <c r="E112" i="14"/>
  <c r="E113" i="14"/>
  <c r="E115" i="14"/>
  <c r="E116" i="14"/>
  <c r="E100" i="14"/>
  <c r="E93" i="14"/>
  <c r="E94" i="14"/>
  <c r="E96" i="14"/>
  <c r="E98" i="14"/>
  <c r="E91" i="14"/>
  <c r="E83" i="14"/>
  <c r="E84" i="14"/>
  <c r="E86" i="14"/>
  <c r="E88" i="14"/>
  <c r="E89" i="14"/>
  <c r="E81" i="14"/>
  <c r="E72" i="14"/>
  <c r="E73" i="14"/>
  <c r="E75" i="14"/>
  <c r="E76" i="14"/>
  <c r="E78" i="14"/>
  <c r="E79" i="14"/>
  <c r="E70" i="14"/>
  <c r="E42" i="14"/>
  <c r="E43" i="14"/>
  <c r="E44" i="14"/>
  <c r="E45" i="14"/>
  <c r="E47" i="14"/>
  <c r="E48" i="14"/>
  <c r="E49" i="14"/>
  <c r="E50" i="14"/>
  <c r="E51" i="14"/>
  <c r="E52" i="14"/>
  <c r="E53" i="14"/>
  <c r="E54" i="14"/>
  <c r="E55" i="14"/>
  <c r="E56" i="14"/>
  <c r="E58" i="14"/>
  <c r="E59" i="14"/>
  <c r="E60" i="14"/>
  <c r="E61" i="14"/>
  <c r="E62" i="14"/>
  <c r="E64" i="14"/>
  <c r="E65" i="14"/>
  <c r="E66" i="14"/>
  <c r="E67" i="14"/>
  <c r="E68" i="14"/>
  <c r="E41" i="14"/>
  <c r="E24" i="14"/>
  <c r="E25" i="14"/>
  <c r="E26" i="14"/>
  <c r="E28" i="14"/>
  <c r="E29" i="14"/>
  <c r="E30" i="14"/>
  <c r="E31" i="14"/>
  <c r="E33" i="14"/>
  <c r="E34" i="14"/>
  <c r="E35" i="14"/>
  <c r="E36" i="14"/>
  <c r="E38" i="14"/>
  <c r="E39" i="14"/>
  <c r="E23" i="14"/>
  <c r="E15" i="14"/>
  <c r="E16" i="14"/>
  <c r="E17" i="14"/>
  <c r="E19" i="14"/>
  <c r="E20" i="14"/>
  <c r="E21" i="14"/>
  <c r="E10" i="14"/>
  <c r="E11" i="14"/>
  <c r="E12" i="14"/>
  <c r="E13" i="14"/>
  <c r="E7" i="14"/>
  <c r="E8" i="14"/>
  <c r="E6" i="14"/>
  <c r="J125" i="14"/>
  <c r="J20" i="14" l="1"/>
  <c r="J16" i="14"/>
  <c r="J7" i="14"/>
  <c r="J8" i="14"/>
  <c r="J10" i="14"/>
  <c r="J11" i="14"/>
  <c r="J12" i="14"/>
  <c r="J13" i="14"/>
  <c r="J15" i="14"/>
  <c r="J17" i="14"/>
  <c r="J19" i="14"/>
  <c r="J21" i="14"/>
  <c r="J23" i="14"/>
  <c r="J24" i="14"/>
  <c r="J25" i="14"/>
  <c r="J26" i="14"/>
  <c r="J28" i="14"/>
  <c r="J29" i="14"/>
  <c r="J30" i="14"/>
  <c r="J31" i="14"/>
  <c r="J33" i="14"/>
  <c r="J34" i="14"/>
  <c r="J35" i="14"/>
  <c r="J36" i="14"/>
  <c r="J38" i="14"/>
  <c r="J39" i="14"/>
  <c r="J41" i="14"/>
  <c r="J42" i="14"/>
  <c r="J43" i="14"/>
  <c r="J44" i="14"/>
  <c r="J45" i="14"/>
  <c r="J47" i="14"/>
  <c r="J48" i="14"/>
  <c r="J49" i="14"/>
  <c r="J50" i="14"/>
  <c r="J51" i="14"/>
  <c r="J52" i="14"/>
  <c r="J53" i="14"/>
  <c r="J54" i="14"/>
  <c r="J55" i="14"/>
  <c r="J56" i="14"/>
  <c r="J58" i="14"/>
  <c r="J59" i="14"/>
  <c r="J60" i="14"/>
  <c r="J61" i="14"/>
  <c r="J62" i="14"/>
  <c r="J64" i="14"/>
  <c r="J65" i="14"/>
  <c r="J66" i="14"/>
  <c r="J67" i="14"/>
  <c r="J68" i="14"/>
  <c r="J70" i="14"/>
  <c r="J72" i="14"/>
  <c r="J73" i="14"/>
  <c r="J75" i="14"/>
  <c r="J76" i="14"/>
  <c r="J78" i="14"/>
  <c r="J79" i="14"/>
  <c r="J81" i="14"/>
  <c r="J83" i="14"/>
  <c r="J84" i="14"/>
  <c r="J86" i="14"/>
  <c r="J88" i="14"/>
  <c r="J89" i="14"/>
  <c r="J91" i="14"/>
  <c r="J93" i="14"/>
  <c r="J94" i="14"/>
  <c r="J96" i="14"/>
  <c r="J98" i="14"/>
  <c r="J100" i="14"/>
  <c r="J102" i="14"/>
  <c r="J103" i="14"/>
  <c r="J105" i="14"/>
  <c r="J106" i="14"/>
  <c r="J107" i="14"/>
  <c r="J108" i="14"/>
  <c r="J109" i="14"/>
  <c r="J110" i="14"/>
  <c r="J112" i="14"/>
  <c r="J113" i="14"/>
  <c r="J115" i="14"/>
  <c r="J116" i="14"/>
  <c r="J118" i="14"/>
  <c r="J119" i="14"/>
  <c r="J120" i="14"/>
  <c r="J121" i="14"/>
  <c r="J123" i="14"/>
  <c r="J124" i="14"/>
  <c r="J126" i="14"/>
  <c r="J127" i="14"/>
  <c r="J128" i="14"/>
  <c r="J129" i="14"/>
  <c r="J131" i="14"/>
  <c r="J132" i="14"/>
  <c r="J133" i="14"/>
  <c r="J134" i="14"/>
  <c r="J136" i="14"/>
  <c r="J137" i="14"/>
  <c r="J138" i="14"/>
  <c r="J6" i="14"/>
</calcChain>
</file>

<file path=xl/sharedStrings.xml><?xml version="1.0" encoding="utf-8"?>
<sst xmlns="http://schemas.openxmlformats.org/spreadsheetml/2006/main" count="564" uniqueCount="122">
  <si>
    <t>Тепло</t>
  </si>
  <si>
    <t>ГВС</t>
  </si>
  <si>
    <t>ХВС</t>
  </si>
  <si>
    <t>Водоотведение</t>
  </si>
  <si>
    <t>ГУ ОАО «Территориальная генерирующая                компания  № 2» с передачей по сетям МУП «Яргорэнергосбыт» и  ОАО «Жилищно- коммунальное хозяйство "Заволжье"</t>
  </si>
  <si>
    <t>ОАО "Яркоммунсервис" (котельная ГУЗ ЯО "Областная психиатрическая больница "Спасское")</t>
  </si>
  <si>
    <t xml:space="preserve">Филиал «Верхневолжский» ОАО «Славянка» </t>
  </si>
  <si>
    <t>ЗАО «Пансионат отдыха «Ярославль»</t>
  </si>
  <si>
    <t>ООО «БизнесПродуктГрупп» передачей по сетям ОАО «Жилищно-коммунальное хозяйство «Заволжье»</t>
  </si>
  <si>
    <t>ГУ ОАО «Территориальная генерирующая                   компания № 2» с передачей по сетям  МУП «Яргорэнергосбыт» и ОАО «Жилищно-коммунальное хозяйство «Заволжье»</t>
  </si>
  <si>
    <t>ОАО «Жилищно-коммунальное хозяйство «Заволжье» с учётом покупки холодной питьевой воды у ООО «БизнесПродуктГрупп», передачи сточных вод на очистку  ООО «БизнесПродуктГрупп»</t>
  </si>
  <si>
    <t>ОАО «Жилищно-коммунальное хозяйство «Заволжье» с учётом передачи сточных вод на очистку ОАО "Славнефть-Ярославнефтеоргсинтез"</t>
  </si>
  <si>
    <t>ОАО «Жилищно-коммунальное хозяйство «Заволжье» (с транспортировкой сточных вод)</t>
  </si>
  <si>
    <t>ОАО Санаторий «Красный Холм»</t>
  </si>
  <si>
    <t>ОАО «Яркоммунсервис»  (котельная дома-интерната для престарелых и инвалидов в с. Туношна)</t>
  </si>
  <si>
    <t>Ярославский территориальный участок  Северной железной дороги по тепловодоснабжению структурного подразделения  Центральной дирекции по тепловодоснабжению – филиала ОАО «РЖД»</t>
  </si>
  <si>
    <t>Ярославская дистанция гражданских сооружений водоснабжения и водоотведения Ярославского отделения Северной железной дороги – филиала ОАО «РЖД» (котельная на  ст. Лютово)</t>
  </si>
  <si>
    <t xml:space="preserve">ОАО ЖКХ «Заволжье» </t>
  </si>
  <si>
    <t>ОАО «Жилищно-коммунальное хозяйство «Заволжье» ( с учётом передачи сточных вод на очистку ОАО «Ярославльводоканал»)</t>
  </si>
  <si>
    <t>ОАО «Жилищно-коммунальное хозяйство «Заволжье» (с учётом покупки холодной воды ОАО «Ярославльводоканал»)</t>
  </si>
  <si>
    <t>ОАО Санаторий «Красный Холм» с передачей по сетям ОАО ЖКХ «Заволжье»</t>
  </si>
  <si>
    <t>ООО «МКС» с передачей ОАО ЖКХ «Заволжье»</t>
  </si>
  <si>
    <t>ОАО ЖКХ «Заволжье» (с учётом покупки холодной воды ОАО «Ярославльводоканал»)</t>
  </si>
  <si>
    <t>ОАО ЖКХ «Заволжье» ( с передачей сточных вод на очистку ОАО «Ярославльводоканал»)</t>
  </si>
  <si>
    <t>Наименование поселения</t>
  </si>
  <si>
    <t>Вид услуги, организация-поставщик услуг</t>
  </si>
  <si>
    <t>Отопление</t>
  </si>
  <si>
    <t>ОАО ЖКХ «Заволжье», холодная вода (теплоноситель), руб/куб.м</t>
  </si>
  <si>
    <t>ОАО ЖКХ «Заволжье», тепловая энергия на нагрев, руб/Гкал</t>
  </si>
  <si>
    <t xml:space="preserve">ОАО ЖКХ «Заволжье», руб/Гкал </t>
  </si>
  <si>
    <t>ООО «УПТК «Топливоподающие системы»  с передачей по сетям МУП «Яргорэнергосбыт», руб/Гкал</t>
  </si>
  <si>
    <t>ООО «УПТК «Топливоподающие системы»  с передачей по сетям МУП «Яргорэнергосбыт» и ОАО ЖКХ «Заволжье» в пос. Красный Бор, руб/Гкал</t>
  </si>
  <si>
    <t>ООО «УПТК «Топливоподающие системы»  с передачей по сетям МУП «Яргорэнергосбыт», холодная вода (теплоноситель), руб/куб.м</t>
  </si>
  <si>
    <t>ООО «БизнесПродуктГрупп» передачей по сетям ОАО «Жилищно-коммунальное хозяйство «Заволжье», руб/куб.м</t>
  </si>
  <si>
    <t>ГУ ОАО «Территориальная генерирующая                компания  № 2» с передачей по сетям МУП «Яргорэнергосбыт» и  ОАО «Жилищно- коммунальное хозяйство "Заволжье", холодная вода (теплоноситель), руб/куб.м</t>
  </si>
  <si>
    <t>ЗАО «Пансионат отдыха «Ярославль», холодная вода (теплоноситель), руб/куб.м</t>
  </si>
  <si>
    <t>ООО «МКС» с передачей ОАО ЖКХ «Заволжье», холодная вода (теплоноситель), руб/куб.м</t>
  </si>
  <si>
    <t>ОАО Санаторий «Красный Холм» с передачей по сетям ОАО ЖКХ «Заволжье», холодная вода (теплоноситель), руб/куб.м</t>
  </si>
  <si>
    <t>ОАО Санаторий «Красный Холм», холодная вода (теплоноситель), руб/куб.м</t>
  </si>
  <si>
    <t>ОАО «Яркоммунсервис»  (котельная дома-интерната для престарелых и инвалидов в с. Туношна), холодная вода (теплоноситель), руб/куб.м</t>
  </si>
  <si>
    <t>ОАО «Ярославльводоканал»</t>
  </si>
  <si>
    <t>ФГУП «Григорьевское»</t>
  </si>
  <si>
    <t>Филиал ОАО «Ремонтно-эксплуатационное управление"</t>
  </si>
  <si>
    <t>Филиал ОАО «Ремонтно-эксплуатационное управление», холодная вода (теплоноситель) , руб/куб.м</t>
  </si>
  <si>
    <t xml:space="preserve">Филиал ОАО «Ремонтно-эксплуатационное управление» </t>
  </si>
  <si>
    <r>
      <t xml:space="preserve">ОАО ЖКХ «Заволжье»,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</si>
  <si>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ООО «УПТК «Топливоподающие системы»  с передачей по сетям МУП «Яргорэнергосбыт»,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открытая</t>
    </r>
  </si>
  <si>
    <r>
      <t xml:space="preserve">ГУ ОАО «Территориальная генерирующая                компания  № 2» с передачей по сетям МУП «Яргорэнергосбыт» и  ОАО «Жилищно- коммунальное хозяйство "Заволжье",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открытая</t>
    </r>
  </si>
  <si>
    <r>
      <t xml:space="preserve">ОАО ЖКХ «Заволжье»,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открытая</t>
    </r>
  </si>
  <si>
    <r>
      <t xml:space="preserve">ЗАО «Пансионат отдыха «Ярославль»,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</si>
  <si>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ООО «БизнесПродуктГрупп» передачей по сетям ОАО «Жилищно-коммунальное хозяйство «Заволжье»,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</si>
  <si>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>Филиал ОАО «Ремонтно-эксплуатационное управление», тепловая энергия на нагрев, руб/Гкал,</t>
    </r>
    <r>
      <rPr>
        <b/>
        <i/>
        <sz val="9"/>
        <color indexed="8"/>
        <rFont val="Times New Roman"/>
        <family val="1"/>
        <charset val="204"/>
      </rPr>
      <t xml:space="preserve"> закрытая</t>
    </r>
  </si>
  <si>
    <r>
      <t xml:space="preserve">ООО «МКС» с передачей ОАО ЖКХ «Заволжье»,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открытая</t>
    </r>
  </si>
  <si>
    <r>
      <t xml:space="preserve">ОАО Санаторий «Красный Холм» с передачей по сетям ОАО ЖКХ «Заволжье»,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</si>
  <si>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ОАО Санаторий «Красный Холм»,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</si>
  <si>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ОАО «Яркоммунсервис»  (котельная дома-интерната для престарелых и инвалидов в с. Туношна),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</si>
  <si>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Филиал ОАО «Ремонтно-эксплуатационное управление»,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</si>
  <si>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ОАО ЖКХ «Заволжье», холодная вода (теплоноситель), руб/куб.м,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</si>
  <si>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ОАО ЖКХ «Заволжье», холодная вода (теплоноситель), руб/куб.м, </t>
    </r>
    <r>
      <rPr>
        <b/>
        <i/>
        <sz val="9"/>
        <color indexed="8"/>
        <rFont val="Times New Roman"/>
        <family val="1"/>
        <charset val="204"/>
      </rPr>
      <t>открытая</t>
    </r>
  </si>
  <si>
    <t>Филиал ОАО «Ремонтно-эксплуатационное управление "</t>
  </si>
  <si>
    <t>Экономически обоснованный тариф с 01.07.15 (с НДС), руб</t>
  </si>
  <si>
    <t>Тариф населения с 01.07.15 (с НДС), руб</t>
  </si>
  <si>
    <t xml:space="preserve">Тариф населения с 01.01.15 (с НДС), руб </t>
  </si>
  <si>
    <t>Тариф населения с 01.07.15 (без НДС), руб</t>
  </si>
  <si>
    <t>Рост ЭОТ, %</t>
  </si>
  <si>
    <t>Экономически обоснованный тариф (ЭОТ) с 01.01.15 (с НДС), руб</t>
  </si>
  <si>
    <t>Заволжское сп</t>
  </si>
  <si>
    <t>Ивняковское сп</t>
  </si>
  <si>
    <t>Карабихское сп</t>
  </si>
  <si>
    <t>Кузнечихинское сп</t>
  </si>
  <si>
    <t>Курбское сп</t>
  </si>
  <si>
    <t>Лесная Поляна гп</t>
  </si>
  <si>
    <t>Некрасовское сп</t>
  </si>
  <si>
    <t>Туношенское сп</t>
  </si>
  <si>
    <t>Тариф населения с 01.01.15 (без НДС), руб</t>
  </si>
  <si>
    <t>ЭОТ с 01.01.15 (без НДС), руб</t>
  </si>
  <si>
    <t>Льготные тарифы для ресурсоснабжающих организаций Ярославского муниципального районана 2015 год</t>
  </si>
  <si>
    <t>Рост тарифав населения, %</t>
  </si>
  <si>
    <r>
      <t xml:space="preserve">Предельный индекс для всех поселений </t>
    </r>
    <r>
      <rPr>
        <b/>
        <i/>
        <sz val="12"/>
        <color theme="1"/>
        <rFont val="Calibri"/>
        <family val="2"/>
        <charset val="204"/>
        <scheme val="minor"/>
      </rPr>
      <t>11,4%</t>
    </r>
    <r>
      <rPr>
        <b/>
        <sz val="11"/>
        <color theme="1"/>
        <rFont val="Calibri"/>
        <family val="2"/>
        <charset val="204"/>
        <scheme val="minor"/>
      </rPr>
      <t xml:space="preserve"> с 1 июля 2015 года (расчет производится сразу по всем коммунальным услугам)</t>
    </r>
  </si>
  <si>
    <r>
      <t xml:space="preserve">ОАО ЖКХ «Заволжье», холодная вода (теплоноситель), руб/куб.м,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</si>
  <si>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ОАО ЖКХ «Заволжье», холодная вода (теплоноситель), руб/куб.м, </t>
    </r>
    <r>
      <rPr>
        <b/>
        <i/>
        <sz val="10"/>
        <color indexed="8"/>
        <rFont val="Times New Roman"/>
        <family val="1"/>
        <charset val="204"/>
      </rPr>
      <t>открытая</t>
    </r>
  </si>
  <si>
    <r>
      <t xml:space="preserve">ОАО «Яркоммунсервис»  (котельная дома-интерната для престарелых и инвалидов в с. Туношна),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</si>
  <si>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ООО «МКС» с передачей ОАО ЖКХ «Заволжье»,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открытая</t>
    </r>
  </si>
  <si>
    <r>
      <t xml:space="preserve">ОАО ЖКХ «Заволжье»,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</si>
  <si>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ОАО Санаторий «Красный Холм»,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</si>
  <si>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ЗАО «Пансионат отдыха «Ярославль»,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</si>
  <si>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ООО «БизнесПродуктГрупп» передачей по сетям ОАО «Жилищно-коммунальное хозяйство «Заволжье»,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</si>
  <si>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ОАО ЖКХ «Заволжье»,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открытая</t>
    </r>
  </si>
  <si>
    <t>Управляющие компании, Товарищества собственников жилья</t>
  </si>
  <si>
    <r>
      <t xml:space="preserve">ОАО ЖКХ «Заволжье»,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открытая</t>
    </r>
    <r>
      <rPr>
        <b/>
        <sz val="10"/>
        <color indexed="8"/>
        <rFont val="Times New Roman"/>
        <family val="1"/>
        <charset val="204"/>
      </rPr>
      <t>, норма нагрева 0,0568</t>
    </r>
  </si>
  <si>
    <t>ООО «БизнесПродуктГрупп» , руб/куб.м</t>
  </si>
  <si>
    <t>ФГУП «Григорьевское» НДС не облаг</t>
  </si>
  <si>
    <t xml:space="preserve">ОАО Санаторий «Красный Холм» с передачей по сетям ОАО ЖКХ «Заволжье», тепловая энергия на нагрев, руб/Гкал, </t>
  </si>
  <si>
    <t>ОАО «Ярославльводоканал» ( для потребителей в п. Красный Бор и деревне Красный Бор)</t>
  </si>
  <si>
    <t xml:space="preserve"> ОАО «Ярославльводоканал»</t>
  </si>
  <si>
    <t xml:space="preserve"> ОАО "Славнефть-Ярославнефтеоргсинтез"</t>
  </si>
  <si>
    <t xml:space="preserve">Тариф населения с 01.01.18 (с НДС), руб </t>
  </si>
  <si>
    <t>Тариф населения с 01.07.18 (с НДС), руб</t>
  </si>
  <si>
    <t>Экономически обоснованный тариф (ЭОТ) с 01.01.18 (с НДС), руб</t>
  </si>
  <si>
    <t>Экономически обоснованный тариф с 01.07.18 (с НДС), руб</t>
  </si>
  <si>
    <t>Тариф населения с 01.01.18 (без НДС), руб</t>
  </si>
  <si>
    <t>Тариф населения с 01.07.18 (без НДС), руб</t>
  </si>
  <si>
    <t>ЭОТ с 01.01.18 (без НДС), руб</t>
  </si>
  <si>
    <t>ЭОТ с 01.07.18 (без НДС), руб</t>
  </si>
  <si>
    <t>Льготные тарифы для ресурсоснабжающих организаций Ярославского муниципального района на 2018 год</t>
  </si>
  <si>
    <t>ФГБУ "ЦЖКУ"</t>
  </si>
  <si>
    <t>ФГБУ "ЦЖКУ", холодная вода (теплоноситель) , руб/куб.м</t>
  </si>
  <si>
    <r>
      <t>ФГБУ "ЦЖКУ", тепловая энергия на нагрев, руб/Гкал,</t>
    </r>
    <r>
      <rPr>
        <b/>
        <i/>
        <sz val="10"/>
        <color indexed="8"/>
        <rFont val="Times New Roman"/>
        <family val="1"/>
        <charset val="204"/>
      </rPr>
      <t xml:space="preserve"> закрытая</t>
    </r>
  </si>
  <si>
    <r>
      <t xml:space="preserve">ФГБУ "ЦЖКУ",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</si>
  <si>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t>Льготные тарифы установлены приказом Департамента энергетики и регулирования тарифов от 19.12.2016 №340-лт "Об установлении льготных тарифов на тепловую энергию, холодную воду, горячую воду, водоотведение на 2018 год"</t>
  </si>
  <si>
    <t>ООО «УПТК «Топливоподающие системы»  с передачей по сетям АО "Ярославские энергетические системы", руб/Гкал</t>
  </si>
  <si>
    <t>ООО «УПТК «Топливоподающие системы»  с передачей по сетям  АО "Ярославские энергетические системы" и ОАО ЖКХ «Заволжье» в пос. Красный Бор, руб/Гкал</t>
  </si>
  <si>
    <r>
      <t xml:space="preserve">ООО «УПТК «Топливоподающие системы»  с передачей по сетям  АО "Ярославские энергетические системы",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открытая</t>
    </r>
  </si>
  <si>
    <t>ООО «УПТК «Топливоподающие системы»  с передачей по сетям  АО "Ярославские энергетические системы", холодная вода (теплоноситель), руб/куб.м</t>
  </si>
  <si>
    <r>
      <t xml:space="preserve">ГУ ОАО «Территориальная генерирующая                компания  № 2» с передачей по сетям </t>
    </r>
    <r>
      <rPr>
        <sz val="10"/>
        <color indexed="8"/>
        <rFont val="Times New Roman"/>
        <family val="1"/>
        <charset val="204"/>
      </rPr>
      <t xml:space="preserve">  ОАО «Жилищно- коммунальное хозяйство "Заволжье"</t>
    </r>
  </si>
  <si>
    <r>
      <t xml:space="preserve">ГУ ОАО «Территориальная генерирующая                компания  № 2» с передачей по сетям </t>
    </r>
    <r>
      <rPr>
        <sz val="10"/>
        <color indexed="8"/>
        <rFont val="Times New Roman"/>
        <family val="1"/>
        <charset val="204"/>
      </rPr>
      <t xml:space="preserve"> ОАО «Жилищно- коммунальное хозяйство "Заволжье",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открытая</t>
    </r>
  </si>
  <si>
    <r>
      <t xml:space="preserve">ГУ ОАО «Территориальная генерирующая                компания  № 2» с передачей по сетям </t>
    </r>
    <r>
      <rPr>
        <sz val="10"/>
        <color indexed="8"/>
        <rFont val="Times New Roman"/>
        <family val="1"/>
        <charset val="204"/>
      </rPr>
      <t xml:space="preserve"> ОАО «Жилищно- коммунальное хозяйство "Заволжье", холодная вода (теплоноситель), руб/куб.м</t>
    </r>
  </si>
  <si>
    <r>
      <t xml:space="preserve">ГУ ОАО «Территориальная генерирующая                   компания № 2» с передачей по сетям  </t>
    </r>
    <r>
      <rPr>
        <sz val="10"/>
        <color indexed="8"/>
        <rFont val="Times New Roman"/>
        <family val="1"/>
        <charset val="204"/>
      </rPr>
      <t xml:space="preserve"> ОАО «Жилищно-коммунальное хозяйство «Заволжье»</t>
    </r>
  </si>
  <si>
    <t>ГУ ОАО «Территориальная генерирующая компания № 2» с передачей по сетям  ФГБУ "ЦЖКУ"</t>
  </si>
  <si>
    <r>
      <t>ГУ ОАО «Территориальная генерирующая                компания  № 2» с передачей по сетям</t>
    </r>
    <r>
      <rPr>
        <sz val="10"/>
        <color indexed="8"/>
        <rFont val="Times New Roman"/>
        <family val="1"/>
        <charset val="204"/>
      </rPr>
      <t xml:space="preserve"> ОАО «Жилищно- коммунальное хозяйство "Заволжье",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открытая</t>
    </r>
  </si>
  <si>
    <r>
      <t xml:space="preserve">ГУ ОАО «Территориальная генерирующая компания № 2» с передачей по сетям  ФГБУ "ЦЖКУ", тепловая энергия,руб/Гкал, </t>
    </r>
    <r>
      <rPr>
        <b/>
        <i/>
        <sz val="10"/>
        <rFont val="Times New Roman"/>
        <family val="1"/>
        <charset val="204"/>
      </rPr>
      <t>открытая</t>
    </r>
  </si>
  <si>
    <t>ГУ ОАО «Территориальная генерирующая компания № 2» с передачей по сетям  ФГБУ "ЦЖКУ", теплоноситель, руб/куб.м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</si>
</sst>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[$-419]General"/>
  </numFmts>
  <fonts count="3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i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5" fontId="5" fillId="0" borderId="0"/>
  </cellStyleXfs>
  <cellXfs count="144">
    <xf numFmtId="0" fontId="0" fillId="0" borderId="0" xfId="0"/>
    <xf numFmtId="0" fontId="0" fillId="0" borderId="0" xfId="0" applyFill="1"/>
    <xf numFmtId="0" fontId="0" fillId="0" borderId="0" xfId="0"/>
    <xf numFmtId="0" fontId="7" fillId="0" borderId="0" xfId="0" applyFont="1" applyFill="1"/>
    <xf numFmtId="0" fontId="13" fillId="0" borderId="0" xfId="0" applyFont="1"/>
    <xf numFmtId="0" fontId="16" fillId="0" borderId="0" xfId="0" applyFont="1" applyFill="1"/>
    <xf numFmtId="0" fontId="17" fillId="0" borderId="0" xfId="0" applyFont="1" applyFill="1"/>
    <xf numFmtId="4" fontId="16" fillId="0" borderId="0" xfId="0" applyNumberFormat="1" applyFont="1" applyFill="1"/>
    <xf numFmtId="0" fontId="1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4" fontId="20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2" fillId="0" borderId="9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/>
    </xf>
    <xf numFmtId="0" fontId="2" fillId="0" borderId="9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/>
    </xf>
    <xf numFmtId="4" fontId="11" fillId="0" borderId="4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/>
    </xf>
    <xf numFmtId="0" fontId="21" fillId="0" borderId="6" xfId="0" applyFont="1" applyFill="1" applyBorder="1" applyAlignment="1">
      <alignment horizontal="left"/>
    </xf>
    <xf numFmtId="0" fontId="21" fillId="0" borderId="8" xfId="0" applyFont="1" applyFill="1" applyBorder="1" applyAlignment="1">
      <alignment horizontal="left"/>
    </xf>
    <xf numFmtId="0" fontId="21" fillId="0" borderId="11" xfId="0" applyFont="1" applyFill="1" applyBorder="1" applyAlignment="1">
      <alignment horizontal="left"/>
    </xf>
    <xf numFmtId="4" fontId="20" fillId="0" borderId="9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18" fillId="0" borderId="13" xfId="0" applyNumberFormat="1" applyFont="1" applyFill="1" applyBorder="1" applyAlignment="1">
      <alignment horizontal="center" vertical="center"/>
    </xf>
    <xf numFmtId="4" fontId="20" fillId="0" borderId="15" xfId="0" applyNumberFormat="1" applyFont="1" applyFill="1" applyBorder="1" applyAlignment="1">
      <alignment horizontal="center" vertical="center" wrapText="1"/>
    </xf>
    <xf numFmtId="4" fontId="15" fillId="0" borderId="15" xfId="0" applyNumberFormat="1" applyFont="1" applyFill="1" applyBorder="1" applyAlignment="1">
      <alignment horizontal="center" vertical="center"/>
    </xf>
    <xf numFmtId="4" fontId="14" fillId="0" borderId="15" xfId="0" applyNumberFormat="1" applyFont="1" applyFill="1" applyBorder="1" applyAlignment="1">
      <alignment horizontal="center" vertical="center" wrapText="1"/>
    </xf>
    <xf numFmtId="4" fontId="20" fillId="0" borderId="14" xfId="0" applyNumberFormat="1" applyFont="1" applyFill="1" applyBorder="1" applyAlignment="1">
      <alignment horizontal="center" vertical="center" wrapText="1"/>
    </xf>
    <xf numFmtId="4" fontId="22" fillId="0" borderId="13" xfId="0" applyNumberFormat="1" applyFont="1" applyFill="1" applyBorder="1" applyAlignment="1">
      <alignment horizontal="center" vertical="center"/>
    </xf>
    <xf numFmtId="4" fontId="22" fillId="0" borderId="15" xfId="0" applyNumberFormat="1" applyFont="1" applyFill="1" applyBorder="1" applyAlignment="1">
      <alignment horizontal="center" vertical="center"/>
    </xf>
    <xf numFmtId="4" fontId="19" fillId="0" borderId="15" xfId="0" applyNumberFormat="1" applyFont="1" applyFill="1" applyBorder="1" applyAlignment="1">
      <alignment horizontal="center" vertical="center"/>
    </xf>
    <xf numFmtId="4" fontId="19" fillId="0" borderId="14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" fontId="18" fillId="0" borderId="5" xfId="0" applyNumberFormat="1" applyFont="1" applyFill="1" applyBorder="1" applyAlignment="1">
      <alignment horizontal="center" vertical="center"/>
    </xf>
    <xf numFmtId="4" fontId="20" fillId="0" borderId="7" xfId="0" applyNumberFormat="1" applyFont="1" applyFill="1" applyBorder="1" applyAlignment="1">
      <alignment horizontal="center" vertical="center" wrapText="1"/>
    </xf>
    <xf numFmtId="4" fontId="15" fillId="0" borderId="7" xfId="0" applyNumberFormat="1" applyFont="1" applyFill="1" applyBorder="1" applyAlignment="1">
      <alignment horizontal="center" vertical="center"/>
    </xf>
    <xf numFmtId="4" fontId="14" fillId="0" borderId="7" xfId="0" applyNumberFormat="1" applyFont="1" applyFill="1" applyBorder="1" applyAlignment="1">
      <alignment horizontal="center" vertical="center" wrapText="1"/>
    </xf>
    <xf numFmtId="4" fontId="22" fillId="0" borderId="5" xfId="0" applyNumberFormat="1" applyFont="1" applyFill="1" applyBorder="1" applyAlignment="1">
      <alignment horizontal="center" vertical="center"/>
    </xf>
    <xf numFmtId="4" fontId="22" fillId="0" borderId="7" xfId="0" applyNumberFormat="1" applyFont="1" applyFill="1" applyBorder="1" applyAlignment="1">
      <alignment horizontal="center" vertical="center"/>
    </xf>
    <xf numFmtId="4" fontId="19" fillId="0" borderId="7" xfId="0" applyNumberFormat="1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center"/>
    </xf>
    <xf numFmtId="4" fontId="22" fillId="0" borderId="12" xfId="0" applyNumberFormat="1" applyFont="1" applyFill="1" applyBorder="1" applyAlignment="1">
      <alignment horizontal="center" vertical="center"/>
    </xf>
    <xf numFmtId="4" fontId="20" fillId="3" borderId="15" xfId="0" applyNumberFormat="1" applyFont="1" applyFill="1" applyBorder="1" applyAlignment="1">
      <alignment horizontal="center" vertical="center" wrapText="1"/>
    </xf>
    <xf numFmtId="4" fontId="20" fillId="3" borderId="7" xfId="0" applyNumberFormat="1" applyFont="1" applyFill="1" applyBorder="1" applyAlignment="1">
      <alignment horizontal="center" vertical="center" wrapText="1"/>
    </xf>
    <xf numFmtId="4" fontId="19" fillId="3" borderId="15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4" fontId="20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4" fontId="25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4" fontId="25" fillId="0" borderId="15" xfId="0" applyNumberFormat="1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/>
    </xf>
    <xf numFmtId="4" fontId="27" fillId="0" borderId="15" xfId="0" applyNumberFormat="1" applyFont="1" applyFill="1" applyBorder="1" applyAlignment="1">
      <alignment horizontal="center" vertical="center"/>
    </xf>
    <xf numFmtId="4" fontId="25" fillId="2" borderId="1" xfId="0" applyNumberFormat="1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4" fontId="28" fillId="0" borderId="15" xfId="0" applyNumberFormat="1" applyFont="1" applyFill="1" applyBorder="1" applyAlignment="1">
      <alignment horizontal="center" vertical="center" wrapText="1"/>
    </xf>
    <xf numFmtId="4" fontId="25" fillId="0" borderId="9" xfId="0" applyNumberFormat="1" applyFont="1" applyFill="1" applyBorder="1" applyAlignment="1">
      <alignment horizontal="center" vertical="center" wrapText="1"/>
    </xf>
    <xf numFmtId="4" fontId="25" fillId="0" borderId="14" xfId="0" applyNumberFormat="1" applyFont="1" applyFill="1" applyBorder="1" applyAlignment="1">
      <alignment horizontal="center" vertical="center" wrapText="1"/>
    </xf>
    <xf numFmtId="4" fontId="29" fillId="0" borderId="4" xfId="0" applyNumberFormat="1" applyFont="1" applyFill="1" applyBorder="1" applyAlignment="1">
      <alignment horizontal="center" vertical="center"/>
    </xf>
    <xf numFmtId="4" fontId="27" fillId="0" borderId="4" xfId="0" applyNumberFormat="1" applyFont="1" applyFill="1" applyBorder="1" applyAlignment="1">
      <alignment horizontal="center" vertical="center"/>
    </xf>
    <xf numFmtId="4" fontId="29" fillId="0" borderId="13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4" fontId="29" fillId="0" borderId="15" xfId="0" applyNumberFormat="1" applyFont="1" applyFill="1" applyBorder="1" applyAlignment="1">
      <alignment horizontal="center" vertical="center"/>
    </xf>
    <xf numFmtId="4" fontId="30" fillId="0" borderId="1" xfId="0" applyNumberFormat="1" applyFont="1" applyFill="1" applyBorder="1" applyAlignment="1">
      <alignment horizontal="center" vertical="center"/>
    </xf>
    <xf numFmtId="4" fontId="30" fillId="0" borderId="15" xfId="0" applyNumberFormat="1" applyFont="1" applyFill="1" applyBorder="1" applyAlignment="1">
      <alignment horizontal="center" vertical="center"/>
    </xf>
    <xf numFmtId="4" fontId="30" fillId="2" borderId="1" xfId="0" applyNumberFormat="1" applyFont="1" applyFill="1" applyBorder="1" applyAlignment="1">
      <alignment horizontal="center" vertical="center"/>
    </xf>
    <xf numFmtId="4" fontId="30" fillId="0" borderId="9" xfId="0" applyNumberFormat="1" applyFont="1" applyFill="1" applyBorder="1" applyAlignment="1">
      <alignment horizontal="center" vertical="center"/>
    </xf>
    <xf numFmtId="4" fontId="30" fillId="0" borderId="14" xfId="0" applyNumberFormat="1" applyFont="1" applyFill="1" applyBorder="1" applyAlignment="1">
      <alignment horizontal="center" vertical="center"/>
    </xf>
    <xf numFmtId="4" fontId="26" fillId="0" borderId="9" xfId="0" applyNumberFormat="1" applyFont="1" applyFill="1" applyBorder="1" applyAlignment="1">
      <alignment horizontal="center" vertical="center" wrapText="1"/>
    </xf>
    <xf numFmtId="4" fontId="29" fillId="0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29" fillId="0" borderId="16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0" fontId="8" fillId="0" borderId="9" xfId="0" applyFont="1" applyFill="1" applyBorder="1" applyAlignment="1">
      <alignment wrapText="1"/>
    </xf>
    <xf numFmtId="0" fontId="8" fillId="0" borderId="0" xfId="0" applyFont="1" applyFill="1" applyBorder="1" applyAlignment="1">
      <alignment vertical="top" wrapText="1"/>
    </xf>
    <xf numFmtId="0" fontId="21" fillId="0" borderId="3" xfId="0" applyFont="1" applyFill="1" applyBorder="1" applyAlignment="1">
      <alignment horizontal="left" wrapText="1"/>
    </xf>
    <xf numFmtId="0" fontId="21" fillId="0" borderId="6" xfId="0" applyFont="1" applyFill="1" applyBorder="1" applyAlignment="1">
      <alignment horizontal="left" wrapText="1"/>
    </xf>
    <xf numFmtId="4" fontId="34" fillId="0" borderId="1" xfId="0" applyNumberFormat="1" applyFont="1" applyFill="1" applyBorder="1" applyAlignment="1">
      <alignment horizontal="center" vertical="center" wrapText="1"/>
    </xf>
    <xf numFmtId="4" fontId="20" fillId="0" borderId="19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left" wrapText="1"/>
    </xf>
    <xf numFmtId="4" fontId="34" fillId="0" borderId="9" xfId="0" applyNumberFormat="1" applyFont="1" applyFill="1" applyBorder="1" applyAlignment="1">
      <alignment horizontal="center" vertical="center" wrapText="1"/>
    </xf>
    <xf numFmtId="4" fontId="20" fillId="0" borderId="20" xfId="0" applyNumberFormat="1" applyFont="1" applyFill="1" applyBorder="1" applyAlignment="1">
      <alignment horizontal="center" vertical="center" wrapText="1"/>
    </xf>
    <xf numFmtId="4" fontId="22" fillId="0" borderId="4" xfId="0" applyNumberFormat="1" applyFont="1" applyFill="1" applyBorder="1" applyAlignment="1">
      <alignment horizontal="center" vertical="center"/>
    </xf>
    <xf numFmtId="4" fontId="22" fillId="0" borderId="2" xfId="0" applyNumberFormat="1" applyFont="1" applyFill="1" applyBorder="1" applyAlignment="1">
      <alignment horizontal="center" vertical="center"/>
    </xf>
    <xf numFmtId="4" fontId="34" fillId="0" borderId="2" xfId="0" applyNumberFormat="1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/>
    </xf>
    <xf numFmtId="4" fontId="20" fillId="0" borderId="4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4" fontId="19" fillId="0" borderId="19" xfId="0" applyNumberFormat="1" applyFont="1" applyFill="1" applyBorder="1" applyAlignment="1">
      <alignment horizontal="center" vertical="center"/>
    </xf>
    <xf numFmtId="4" fontId="22" fillId="0" borderId="19" xfId="0" applyNumberFormat="1" applyFont="1" applyFill="1" applyBorder="1" applyAlignment="1">
      <alignment horizontal="center" vertical="center"/>
    </xf>
    <xf numFmtId="4" fontId="19" fillId="0" borderId="9" xfId="0" applyNumberFormat="1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center" vertical="center"/>
    </xf>
    <xf numFmtId="4" fontId="19" fillId="0" borderId="20" xfId="0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left" wrapText="1"/>
    </xf>
    <xf numFmtId="4" fontId="15" fillId="0" borderId="2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wrapText="1"/>
    </xf>
    <xf numFmtId="4" fontId="3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3" fillId="0" borderId="1" xfId="0" applyFont="1" applyFill="1" applyBorder="1" applyAlignment="1">
      <alignment wrapText="1"/>
    </xf>
    <xf numFmtId="4" fontId="35" fillId="0" borderId="1" xfId="0" applyNumberFormat="1" applyFont="1" applyFill="1" applyBorder="1" applyAlignment="1">
      <alignment horizontal="center" vertical="center" wrapText="1"/>
    </xf>
    <xf numFmtId="4" fontId="35" fillId="0" borderId="19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vertical="top" wrapText="1"/>
    </xf>
    <xf numFmtId="0" fontId="21" fillId="2" borderId="6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vertical="top" wrapText="1"/>
    </xf>
    <xf numFmtId="4" fontId="19" fillId="2" borderId="1" xfId="0" applyNumberFormat="1" applyFont="1" applyFill="1" applyBorder="1" applyAlignment="1">
      <alignment horizontal="center" vertical="center"/>
    </xf>
    <xf numFmtId="4" fontId="19" fillId="2" borderId="19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4" fontId="30" fillId="0" borderId="17" xfId="0" applyNumberFormat="1" applyFont="1" applyFill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Финансовый 2" xfId="1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1"/>
  <sheetViews>
    <sheetView view="pageBreakPreview" zoomScale="73" zoomScaleNormal="81" zoomScaleSheetLayoutView="73" workbookViewId="0">
      <pane xSplit="2" ySplit="4" topLeftCell="C6" activePane="bottomRight" state="frozen"/>
      <selection pane="topRight" activeCell="C1" sqref="C1"/>
      <selection pane="bottomLeft" activeCell="A5" sqref="A5"/>
      <selection pane="bottomRight" activeCell="B25" sqref="B25"/>
    </sheetView>
  </sheetViews>
  <sheetFormatPr defaultRowHeight="15" x14ac:dyDescent="0.25"/>
  <cols>
    <col min="1" max="1" width="16.28515625" style="2" customWidth="1"/>
    <col min="2" max="2" width="57.85546875" style="2" customWidth="1"/>
    <col min="3" max="3" width="13.5703125" style="1" customWidth="1"/>
    <col min="4" max="4" width="11.5703125" style="1" customWidth="1"/>
    <col min="5" max="5" width="9.140625" style="1" customWidth="1"/>
    <col min="6" max="7" width="12.42578125" style="5" customWidth="1"/>
    <col min="8" max="8" width="9.140625" style="1" customWidth="1"/>
    <col min="9" max="10" width="11.5703125" style="1" hidden="1" customWidth="1"/>
    <col min="11" max="12" width="12.42578125" style="5" hidden="1" customWidth="1"/>
    <col min="13" max="16384" width="9.140625" style="2"/>
  </cols>
  <sheetData>
    <row r="1" spans="1:12" ht="18.75" x14ac:dyDescent="0.3">
      <c r="A1" s="127" t="s">
        <v>76</v>
      </c>
      <c r="B1" s="127"/>
      <c r="C1" s="127"/>
      <c r="D1" s="127"/>
      <c r="E1" s="127"/>
      <c r="F1" s="127"/>
      <c r="G1" s="127"/>
      <c r="H1" s="127"/>
      <c r="I1" s="127"/>
      <c r="J1" s="127"/>
      <c r="K1" s="38"/>
      <c r="L1" s="38"/>
    </row>
    <row r="2" spans="1:12" ht="19.5" thickBot="1" x14ac:dyDescent="0.35">
      <c r="A2" s="4"/>
      <c r="B2" s="4"/>
      <c r="C2" s="3"/>
      <c r="F2" s="6"/>
      <c r="G2" s="6"/>
      <c r="K2" s="6"/>
      <c r="L2" s="6"/>
    </row>
    <row r="3" spans="1:12" ht="60.75" customHeight="1" x14ac:dyDescent="0.25">
      <c r="A3" s="128" t="s">
        <v>24</v>
      </c>
      <c r="B3" s="130" t="s">
        <v>25</v>
      </c>
      <c r="C3" s="125" t="s">
        <v>62</v>
      </c>
      <c r="D3" s="125" t="s">
        <v>61</v>
      </c>
      <c r="E3" s="132" t="s">
        <v>77</v>
      </c>
      <c r="F3" s="121" t="s">
        <v>65</v>
      </c>
      <c r="G3" s="121" t="s">
        <v>60</v>
      </c>
      <c r="H3" s="132" t="s">
        <v>64</v>
      </c>
      <c r="I3" s="125" t="s">
        <v>74</v>
      </c>
      <c r="J3" s="125" t="s">
        <v>63</v>
      </c>
      <c r="K3" s="121" t="s">
        <v>75</v>
      </c>
      <c r="L3" s="123" t="s">
        <v>75</v>
      </c>
    </row>
    <row r="4" spans="1:12" ht="15.75" thickBot="1" x14ac:dyDescent="0.3">
      <c r="A4" s="129"/>
      <c r="B4" s="131"/>
      <c r="C4" s="126"/>
      <c r="D4" s="126"/>
      <c r="E4" s="133"/>
      <c r="F4" s="122"/>
      <c r="G4" s="122"/>
      <c r="H4" s="133"/>
      <c r="I4" s="126"/>
      <c r="J4" s="126"/>
      <c r="K4" s="122"/>
      <c r="L4" s="124"/>
    </row>
    <row r="5" spans="1:12" ht="15.75" x14ac:dyDescent="0.25">
      <c r="A5" s="20" t="s">
        <v>66</v>
      </c>
      <c r="B5" s="18" t="s">
        <v>26</v>
      </c>
      <c r="C5" s="19"/>
      <c r="D5" s="19"/>
      <c r="E5" s="37"/>
      <c r="F5" s="27"/>
      <c r="G5" s="27"/>
      <c r="H5" s="37"/>
      <c r="I5" s="19"/>
      <c r="J5" s="19"/>
      <c r="K5" s="27"/>
      <c r="L5" s="39"/>
    </row>
    <row r="6" spans="1:12" ht="16.5" x14ac:dyDescent="0.25">
      <c r="A6" s="21" t="s">
        <v>66</v>
      </c>
      <c r="B6" s="10" t="s">
        <v>29</v>
      </c>
      <c r="C6" s="58">
        <v>1306.6300000000001</v>
      </c>
      <c r="D6" s="58">
        <v>1440</v>
      </c>
      <c r="E6" s="59">
        <f>D6/C6*100-100</f>
        <v>10.207174180908126</v>
      </c>
      <c r="F6" s="60">
        <v>2700.1</v>
      </c>
      <c r="G6" s="60">
        <v>2943.36</v>
      </c>
      <c r="H6" s="59">
        <f>G6/F6*100-100</f>
        <v>9.0092959520017928</v>
      </c>
      <c r="I6" s="13">
        <f>C6/1.18</f>
        <v>1107.3135593220341</v>
      </c>
      <c r="J6" s="13">
        <f>D6/1.18</f>
        <v>1220.3389830508474</v>
      </c>
      <c r="K6" s="28">
        <v>2288.2199999999998</v>
      </c>
      <c r="L6" s="40">
        <v>2494.37</v>
      </c>
    </row>
    <row r="7" spans="1:12" ht="27.75" customHeight="1" x14ac:dyDescent="0.25">
      <c r="A7" s="21" t="s">
        <v>66</v>
      </c>
      <c r="B7" s="11" t="s">
        <v>30</v>
      </c>
      <c r="C7" s="58">
        <v>1163.8499999999999</v>
      </c>
      <c r="D7" s="58">
        <v>1283</v>
      </c>
      <c r="E7" s="59">
        <f t="shared" ref="E7:E70" si="0">D7/C7*100-100</f>
        <v>10.237573570477295</v>
      </c>
      <c r="F7" s="60">
        <v>1163.8499999999999</v>
      </c>
      <c r="G7" s="60">
        <v>1338</v>
      </c>
      <c r="H7" s="59">
        <f t="shared" ref="H7:H70" si="1">G7/F7*100-100</f>
        <v>14.963268462430747</v>
      </c>
      <c r="I7" s="13">
        <f t="shared" ref="I7:J72" si="2">C7/1.18</f>
        <v>986.31355932203383</v>
      </c>
      <c r="J7" s="13">
        <f t="shared" si="2"/>
        <v>1087.2881355932204</v>
      </c>
      <c r="K7" s="28">
        <v>986.31</v>
      </c>
      <c r="L7" s="40">
        <v>1134.32</v>
      </c>
    </row>
    <row r="8" spans="1:12" ht="39" customHeight="1" x14ac:dyDescent="0.25">
      <c r="A8" s="21" t="s">
        <v>66</v>
      </c>
      <c r="B8" s="11" t="s">
        <v>31</v>
      </c>
      <c r="C8" s="58">
        <v>1200</v>
      </c>
      <c r="D8" s="58">
        <v>1330</v>
      </c>
      <c r="E8" s="59">
        <f t="shared" si="0"/>
        <v>10.833333333333343</v>
      </c>
      <c r="F8" s="60">
        <v>1535.81</v>
      </c>
      <c r="G8" s="60">
        <v>1749.66</v>
      </c>
      <c r="H8" s="59">
        <f t="shared" si="1"/>
        <v>13.924248442190134</v>
      </c>
      <c r="I8" s="13">
        <f t="shared" si="2"/>
        <v>1016.949152542373</v>
      </c>
      <c r="J8" s="13">
        <f t="shared" si="2"/>
        <v>1127.1186440677966</v>
      </c>
      <c r="K8" s="28">
        <v>1301.53</v>
      </c>
      <c r="L8" s="40">
        <v>1482.76</v>
      </c>
    </row>
    <row r="9" spans="1:12" ht="17.25" x14ac:dyDescent="0.25">
      <c r="A9" s="21" t="s">
        <v>66</v>
      </c>
      <c r="B9" s="12" t="s">
        <v>1</v>
      </c>
      <c r="C9" s="61"/>
      <c r="D9" s="61"/>
      <c r="E9" s="59"/>
      <c r="F9" s="62"/>
      <c r="G9" s="62"/>
      <c r="H9" s="59"/>
      <c r="I9" s="13"/>
      <c r="J9" s="13"/>
      <c r="K9" s="29"/>
      <c r="L9" s="41"/>
    </row>
    <row r="10" spans="1:12" ht="16.5" x14ac:dyDescent="0.25">
      <c r="A10" s="21" t="s">
        <v>66</v>
      </c>
      <c r="B10" s="10" t="s">
        <v>45</v>
      </c>
      <c r="C10" s="63">
        <v>1306.6300000000001</v>
      </c>
      <c r="D10" s="58">
        <v>1440</v>
      </c>
      <c r="E10" s="59">
        <f t="shared" si="0"/>
        <v>10.207174180908126</v>
      </c>
      <c r="F10" s="60">
        <v>2700.1</v>
      </c>
      <c r="G10" s="60">
        <v>2943.36</v>
      </c>
      <c r="H10" s="59">
        <f t="shared" si="1"/>
        <v>9.0092959520017928</v>
      </c>
      <c r="I10" s="13">
        <f t="shared" si="2"/>
        <v>1107.3135593220341</v>
      </c>
      <c r="J10" s="13">
        <f t="shared" si="2"/>
        <v>1220.3389830508474</v>
      </c>
      <c r="K10" s="28">
        <v>2288.2199999999998</v>
      </c>
      <c r="L10" s="40">
        <v>2494.37</v>
      </c>
    </row>
    <row r="11" spans="1:12" ht="16.5" x14ac:dyDescent="0.25">
      <c r="A11" s="21" t="s">
        <v>66</v>
      </c>
      <c r="B11" s="10" t="s">
        <v>27</v>
      </c>
      <c r="C11" s="63">
        <v>23.92</v>
      </c>
      <c r="D11" s="58">
        <v>27</v>
      </c>
      <c r="E11" s="59">
        <f t="shared" si="0"/>
        <v>12.876254180602004</v>
      </c>
      <c r="F11" s="60">
        <v>24.66</v>
      </c>
      <c r="G11" s="60">
        <v>28.79</v>
      </c>
      <c r="H11" s="59">
        <f t="shared" si="1"/>
        <v>16.747769667477684</v>
      </c>
      <c r="I11" s="13">
        <f t="shared" si="2"/>
        <v>20.271186440677969</v>
      </c>
      <c r="J11" s="13">
        <f t="shared" si="2"/>
        <v>22.881355932203391</v>
      </c>
      <c r="K11" s="28">
        <v>20.9</v>
      </c>
      <c r="L11" s="40">
        <v>24.4</v>
      </c>
    </row>
    <row r="12" spans="1:12" ht="27" customHeight="1" x14ac:dyDescent="0.25">
      <c r="A12" s="21" t="s">
        <v>66</v>
      </c>
      <c r="B12" s="11" t="s">
        <v>46</v>
      </c>
      <c r="C12" s="58">
        <v>1163.8499999999999</v>
      </c>
      <c r="D12" s="58">
        <v>1283</v>
      </c>
      <c r="E12" s="59">
        <f t="shared" si="0"/>
        <v>10.237573570477295</v>
      </c>
      <c r="F12" s="60">
        <v>1163.8499999999999</v>
      </c>
      <c r="G12" s="60">
        <v>1338</v>
      </c>
      <c r="H12" s="59">
        <f t="shared" si="1"/>
        <v>14.963268462430747</v>
      </c>
      <c r="I12" s="13">
        <f t="shared" si="2"/>
        <v>986.31355932203383</v>
      </c>
      <c r="J12" s="13">
        <f t="shared" si="2"/>
        <v>1087.2881355932204</v>
      </c>
      <c r="K12" s="28">
        <v>1301.53</v>
      </c>
      <c r="L12" s="40">
        <v>1482.76</v>
      </c>
    </row>
    <row r="13" spans="1:12" ht="27" customHeight="1" x14ac:dyDescent="0.25">
      <c r="A13" s="21" t="s">
        <v>66</v>
      </c>
      <c r="B13" s="11" t="s">
        <v>32</v>
      </c>
      <c r="C13" s="58">
        <v>23.06</v>
      </c>
      <c r="D13" s="58">
        <v>26</v>
      </c>
      <c r="E13" s="59">
        <f t="shared" si="0"/>
        <v>12.749349522983522</v>
      </c>
      <c r="F13" s="60">
        <v>23.06</v>
      </c>
      <c r="G13" s="60">
        <v>28.75</v>
      </c>
      <c r="H13" s="59">
        <f t="shared" si="1"/>
        <v>24.67476149176062</v>
      </c>
      <c r="I13" s="13">
        <f t="shared" si="2"/>
        <v>19.542372881355931</v>
      </c>
      <c r="J13" s="13">
        <f t="shared" si="2"/>
        <v>22.033898305084747</v>
      </c>
      <c r="K13" s="28">
        <v>19.54</v>
      </c>
      <c r="L13" s="40">
        <v>24.34</v>
      </c>
    </row>
    <row r="14" spans="1:12" ht="17.25" x14ac:dyDescent="0.25">
      <c r="A14" s="21" t="s">
        <v>66</v>
      </c>
      <c r="B14" s="8" t="s">
        <v>2</v>
      </c>
      <c r="C14" s="61"/>
      <c r="D14" s="64"/>
      <c r="E14" s="59"/>
      <c r="F14" s="65"/>
      <c r="G14" s="65"/>
      <c r="H14" s="59"/>
      <c r="I14" s="13"/>
      <c r="J14" s="13"/>
      <c r="K14" s="30"/>
      <c r="L14" s="42"/>
    </row>
    <row r="15" spans="1:12" ht="16.5" x14ac:dyDescent="0.25">
      <c r="A15" s="21" t="s">
        <v>66</v>
      </c>
      <c r="B15" s="10" t="s">
        <v>17</v>
      </c>
      <c r="C15" s="58">
        <v>19.489999999999998</v>
      </c>
      <c r="D15" s="58">
        <v>22</v>
      </c>
      <c r="E15" s="59">
        <f t="shared" si="0"/>
        <v>12.878399179066193</v>
      </c>
      <c r="F15" s="60">
        <v>20.91</v>
      </c>
      <c r="G15" s="60">
        <v>24.11</v>
      </c>
      <c r="H15" s="59">
        <f t="shared" si="1"/>
        <v>15.3036824485892</v>
      </c>
      <c r="I15" s="13">
        <f t="shared" si="2"/>
        <v>16.516949152542374</v>
      </c>
      <c r="J15" s="13">
        <f t="shared" si="2"/>
        <v>18.64406779661017</v>
      </c>
      <c r="K15" s="28">
        <v>17.72</v>
      </c>
      <c r="L15" s="40">
        <v>20.43</v>
      </c>
    </row>
    <row r="16" spans="1:12" ht="24.75" x14ac:dyDescent="0.25">
      <c r="A16" s="21" t="s">
        <v>66</v>
      </c>
      <c r="B16" s="11" t="s">
        <v>22</v>
      </c>
      <c r="C16" s="58">
        <v>19.489999999999998</v>
      </c>
      <c r="D16" s="58">
        <v>22</v>
      </c>
      <c r="E16" s="59">
        <f t="shared" si="0"/>
        <v>12.878399179066193</v>
      </c>
      <c r="F16" s="60">
        <v>30.09</v>
      </c>
      <c r="G16" s="60">
        <v>34.82</v>
      </c>
      <c r="H16" s="59">
        <f t="shared" si="1"/>
        <v>15.719508142239945</v>
      </c>
      <c r="I16" s="13">
        <f t="shared" ref="I16:J16" si="3">C16/1.18</f>
        <v>16.516949152542374</v>
      </c>
      <c r="J16" s="13">
        <f t="shared" si="3"/>
        <v>18.64406779661017</v>
      </c>
      <c r="K16" s="28">
        <v>25.5</v>
      </c>
      <c r="L16" s="40">
        <v>29.51</v>
      </c>
    </row>
    <row r="17" spans="1:12" ht="16.5" x14ac:dyDescent="0.25">
      <c r="A17" s="21" t="s">
        <v>66</v>
      </c>
      <c r="B17" s="11" t="s">
        <v>40</v>
      </c>
      <c r="C17" s="58">
        <v>22.37</v>
      </c>
      <c r="D17" s="58">
        <v>25.19</v>
      </c>
      <c r="E17" s="59">
        <f t="shared" si="0"/>
        <v>12.606168976307558</v>
      </c>
      <c r="F17" s="60">
        <v>22.37</v>
      </c>
      <c r="G17" s="60">
        <v>25.19</v>
      </c>
      <c r="H17" s="59">
        <f t="shared" si="1"/>
        <v>12.606168976307558</v>
      </c>
      <c r="I17" s="13">
        <f t="shared" si="2"/>
        <v>18.957627118644069</v>
      </c>
      <c r="J17" s="13">
        <f t="shared" si="2"/>
        <v>21.347457627118647</v>
      </c>
      <c r="K17" s="28">
        <v>22.37</v>
      </c>
      <c r="L17" s="40">
        <v>25.19</v>
      </c>
    </row>
    <row r="18" spans="1:12" ht="17.25" x14ac:dyDescent="0.25">
      <c r="A18" s="21" t="s">
        <v>66</v>
      </c>
      <c r="B18" s="12" t="s">
        <v>3</v>
      </c>
      <c r="C18" s="61"/>
      <c r="D18" s="61"/>
      <c r="E18" s="59"/>
      <c r="F18" s="62"/>
      <c r="G18" s="62"/>
      <c r="H18" s="59"/>
      <c r="I18" s="13"/>
      <c r="J18" s="13"/>
      <c r="K18" s="29"/>
      <c r="L18" s="41"/>
    </row>
    <row r="19" spans="1:12" ht="16.5" x14ac:dyDescent="0.25">
      <c r="A19" s="21" t="s">
        <v>66</v>
      </c>
      <c r="B19" s="10" t="s">
        <v>17</v>
      </c>
      <c r="C19" s="58">
        <v>17.899999999999999</v>
      </c>
      <c r="D19" s="58">
        <v>21</v>
      </c>
      <c r="E19" s="59">
        <f t="shared" si="0"/>
        <v>17.318435754189949</v>
      </c>
      <c r="F19" s="60">
        <v>19.8</v>
      </c>
      <c r="G19" s="60">
        <v>22.56</v>
      </c>
      <c r="H19" s="59">
        <f t="shared" si="1"/>
        <v>13.939393939393923</v>
      </c>
      <c r="I19" s="13">
        <f t="shared" si="2"/>
        <v>15.169491525423728</v>
      </c>
      <c r="J19" s="13">
        <f t="shared" si="2"/>
        <v>17.796610169491526</v>
      </c>
      <c r="K19" s="28">
        <v>16.78</v>
      </c>
      <c r="L19" s="40">
        <v>19.12</v>
      </c>
    </row>
    <row r="20" spans="1:12" ht="24" x14ac:dyDescent="0.25">
      <c r="A20" s="21" t="s">
        <v>66</v>
      </c>
      <c r="B20" s="10" t="s">
        <v>18</v>
      </c>
      <c r="C20" s="58">
        <v>17.899999999999999</v>
      </c>
      <c r="D20" s="58">
        <v>21</v>
      </c>
      <c r="E20" s="59">
        <f t="shared" si="0"/>
        <v>17.318435754189949</v>
      </c>
      <c r="F20" s="60">
        <v>28.72</v>
      </c>
      <c r="G20" s="60">
        <v>33.78</v>
      </c>
      <c r="H20" s="59">
        <f t="shared" si="1"/>
        <v>17.618384401114213</v>
      </c>
      <c r="I20" s="13">
        <f t="shared" ref="I20:J20" si="4">C20/1.18</f>
        <v>15.169491525423728</v>
      </c>
      <c r="J20" s="13">
        <f t="shared" si="4"/>
        <v>17.796610169491526</v>
      </c>
      <c r="K20" s="28">
        <v>24.34</v>
      </c>
      <c r="L20" s="40">
        <v>28.63</v>
      </c>
    </row>
    <row r="21" spans="1:12" ht="16.5" customHeight="1" thickBot="1" x14ac:dyDescent="0.3">
      <c r="A21" s="21" t="s">
        <v>66</v>
      </c>
      <c r="B21" s="17" t="s">
        <v>40</v>
      </c>
      <c r="C21" s="66">
        <v>15.14</v>
      </c>
      <c r="D21" s="66">
        <v>17.96</v>
      </c>
      <c r="E21" s="59">
        <f t="shared" si="0"/>
        <v>18.626155878467628</v>
      </c>
      <c r="F21" s="67">
        <v>15.14</v>
      </c>
      <c r="G21" s="67">
        <v>17.96</v>
      </c>
      <c r="H21" s="59">
        <f t="shared" si="1"/>
        <v>18.626155878467628</v>
      </c>
      <c r="I21" s="24">
        <f t="shared" si="2"/>
        <v>12.830508474576272</v>
      </c>
      <c r="J21" s="24">
        <f t="shared" si="2"/>
        <v>15.22033898305085</v>
      </c>
      <c r="K21" s="31">
        <v>15.14</v>
      </c>
      <c r="L21" s="52">
        <v>17.96</v>
      </c>
    </row>
    <row r="22" spans="1:12" ht="17.25" x14ac:dyDescent="0.25">
      <c r="A22" s="20" t="s">
        <v>67</v>
      </c>
      <c r="B22" s="18" t="s">
        <v>26</v>
      </c>
      <c r="C22" s="68"/>
      <c r="D22" s="68"/>
      <c r="E22" s="69"/>
      <c r="F22" s="70"/>
      <c r="G22" s="70"/>
      <c r="H22" s="69"/>
      <c r="I22" s="26"/>
      <c r="J22" s="26"/>
      <c r="K22" s="32"/>
      <c r="L22" s="43"/>
    </row>
    <row r="23" spans="1:12" ht="16.5" x14ac:dyDescent="0.25">
      <c r="A23" s="21" t="s">
        <v>67</v>
      </c>
      <c r="B23" s="10" t="s">
        <v>17</v>
      </c>
      <c r="C23" s="58">
        <v>1306.6300000000001</v>
      </c>
      <c r="D23" s="58">
        <v>1440</v>
      </c>
      <c r="E23" s="59">
        <f t="shared" si="0"/>
        <v>10.207174180908126</v>
      </c>
      <c r="F23" s="60">
        <v>2700.1</v>
      </c>
      <c r="G23" s="60">
        <v>2943.36</v>
      </c>
      <c r="H23" s="59">
        <f t="shared" si="1"/>
        <v>9.0092959520017928</v>
      </c>
      <c r="I23" s="13">
        <f t="shared" si="2"/>
        <v>1107.3135593220341</v>
      </c>
      <c r="J23" s="13">
        <f t="shared" si="2"/>
        <v>1220.3389830508474</v>
      </c>
      <c r="K23" s="28">
        <v>2288.2199999999998</v>
      </c>
      <c r="L23" s="40">
        <v>2494.37</v>
      </c>
    </row>
    <row r="24" spans="1:12" ht="36" customHeight="1" x14ac:dyDescent="0.25">
      <c r="A24" s="21" t="s">
        <v>67</v>
      </c>
      <c r="B24" s="11" t="s">
        <v>4</v>
      </c>
      <c r="C24" s="58">
        <v>1281.95</v>
      </c>
      <c r="D24" s="58">
        <v>1440</v>
      </c>
      <c r="E24" s="59">
        <f t="shared" si="0"/>
        <v>12.328873981044495</v>
      </c>
      <c r="F24" s="60">
        <v>1658.95</v>
      </c>
      <c r="G24" s="60">
        <v>1830.46</v>
      </c>
      <c r="H24" s="59">
        <f t="shared" si="1"/>
        <v>10.338467102685428</v>
      </c>
      <c r="I24" s="13">
        <f t="shared" si="2"/>
        <v>1086.398305084746</v>
      </c>
      <c r="J24" s="13">
        <f t="shared" si="2"/>
        <v>1220.3389830508474</v>
      </c>
      <c r="K24" s="28">
        <v>1405.89</v>
      </c>
      <c r="L24" s="40">
        <v>1551.24</v>
      </c>
    </row>
    <row r="25" spans="1:12" ht="24.75" customHeight="1" x14ac:dyDescent="0.25">
      <c r="A25" s="21" t="s">
        <v>67</v>
      </c>
      <c r="B25" s="11" t="s">
        <v>5</v>
      </c>
      <c r="C25" s="58">
        <v>1393.74</v>
      </c>
      <c r="D25" s="58">
        <v>1540</v>
      </c>
      <c r="E25" s="59">
        <f t="shared" si="0"/>
        <v>10.494066325139556</v>
      </c>
      <c r="F25" s="60">
        <v>5148.0600000000004</v>
      </c>
      <c r="G25" s="60">
        <v>3082.29</v>
      </c>
      <c r="H25" s="59">
        <f t="shared" si="1"/>
        <v>-40.12715469516673</v>
      </c>
      <c r="I25" s="13">
        <f t="shared" si="2"/>
        <v>1181.1355932203392</v>
      </c>
      <c r="J25" s="13">
        <f t="shared" si="2"/>
        <v>1305.0847457627119</v>
      </c>
      <c r="K25" s="48">
        <v>4362.76</v>
      </c>
      <c r="L25" s="49">
        <v>2612.11</v>
      </c>
    </row>
    <row r="26" spans="1:12" ht="15" customHeight="1" x14ac:dyDescent="0.25">
      <c r="A26" s="21" t="s">
        <v>67</v>
      </c>
      <c r="B26" s="11" t="s">
        <v>59</v>
      </c>
      <c r="C26" s="58">
        <v>1306.6300000000001</v>
      </c>
      <c r="D26" s="58">
        <v>1440</v>
      </c>
      <c r="E26" s="59">
        <f t="shared" si="0"/>
        <v>10.207174180908126</v>
      </c>
      <c r="F26" s="60">
        <v>2537.85</v>
      </c>
      <c r="G26" s="60">
        <v>2943.38</v>
      </c>
      <c r="H26" s="59">
        <f t="shared" si="1"/>
        <v>15.979273794747527</v>
      </c>
      <c r="I26" s="13">
        <f t="shared" si="2"/>
        <v>1107.3135593220341</v>
      </c>
      <c r="J26" s="13">
        <f t="shared" si="2"/>
        <v>1220.3389830508474</v>
      </c>
      <c r="K26" s="48">
        <v>2150.7199999999998</v>
      </c>
      <c r="L26" s="49">
        <v>2494.39</v>
      </c>
    </row>
    <row r="27" spans="1:12" ht="16.5" x14ac:dyDescent="0.25">
      <c r="A27" s="21" t="s">
        <v>67</v>
      </c>
      <c r="B27" s="9" t="s">
        <v>1</v>
      </c>
      <c r="C27" s="71"/>
      <c r="D27" s="71"/>
      <c r="E27" s="59"/>
      <c r="F27" s="72"/>
      <c r="G27" s="72"/>
      <c r="H27" s="59"/>
      <c r="I27" s="13"/>
      <c r="J27" s="13"/>
      <c r="K27" s="33"/>
      <c r="L27" s="44"/>
    </row>
    <row r="28" spans="1:12" ht="16.5" x14ac:dyDescent="0.25">
      <c r="A28" s="21" t="s">
        <v>67</v>
      </c>
      <c r="B28" s="10" t="s">
        <v>45</v>
      </c>
      <c r="C28" s="63">
        <v>1306.6300000000001</v>
      </c>
      <c r="D28" s="58">
        <v>1440</v>
      </c>
      <c r="E28" s="59">
        <f t="shared" si="0"/>
        <v>10.207174180908126</v>
      </c>
      <c r="F28" s="60">
        <v>2700.1</v>
      </c>
      <c r="G28" s="60">
        <v>2943.36</v>
      </c>
      <c r="H28" s="59">
        <f t="shared" si="1"/>
        <v>9.0092959520017928</v>
      </c>
      <c r="I28" s="13">
        <f t="shared" si="2"/>
        <v>1107.3135593220341</v>
      </c>
      <c r="J28" s="13">
        <f t="shared" si="2"/>
        <v>1220.3389830508474</v>
      </c>
      <c r="K28" s="28">
        <v>2288.2199999999998</v>
      </c>
      <c r="L28" s="40">
        <v>2494.37</v>
      </c>
    </row>
    <row r="29" spans="1:12" ht="16.5" x14ac:dyDescent="0.25">
      <c r="A29" s="21" t="s">
        <v>67</v>
      </c>
      <c r="B29" s="10" t="s">
        <v>27</v>
      </c>
      <c r="C29" s="63">
        <v>20.67</v>
      </c>
      <c r="D29" s="58">
        <v>23</v>
      </c>
      <c r="E29" s="59">
        <f t="shared" si="0"/>
        <v>11.272375423318806</v>
      </c>
      <c r="F29" s="60">
        <v>24.66</v>
      </c>
      <c r="G29" s="60">
        <v>28.79</v>
      </c>
      <c r="H29" s="59">
        <f t="shared" si="1"/>
        <v>16.747769667477684</v>
      </c>
      <c r="I29" s="13">
        <f t="shared" si="2"/>
        <v>17.516949152542374</v>
      </c>
      <c r="J29" s="13">
        <f t="shared" si="2"/>
        <v>19.491525423728813</v>
      </c>
      <c r="K29" s="28">
        <v>20.9</v>
      </c>
      <c r="L29" s="40">
        <v>24.4</v>
      </c>
    </row>
    <row r="30" spans="1:12" ht="49.5" customHeight="1" x14ac:dyDescent="0.25">
      <c r="A30" s="21" t="s">
        <v>67</v>
      </c>
      <c r="B30" s="11" t="s">
        <v>47</v>
      </c>
      <c r="C30" s="58">
        <v>1281.95</v>
      </c>
      <c r="D30" s="58">
        <v>1440</v>
      </c>
      <c r="E30" s="59">
        <f t="shared" si="0"/>
        <v>12.328873981044495</v>
      </c>
      <c r="F30" s="60">
        <v>1658.95</v>
      </c>
      <c r="G30" s="60">
        <v>1830.46</v>
      </c>
      <c r="H30" s="59">
        <f t="shared" si="1"/>
        <v>10.338467102685428</v>
      </c>
      <c r="I30" s="13">
        <f t="shared" si="2"/>
        <v>1086.398305084746</v>
      </c>
      <c r="J30" s="13">
        <f t="shared" si="2"/>
        <v>1220.3389830508474</v>
      </c>
      <c r="K30" s="28">
        <v>1405.89</v>
      </c>
      <c r="L30" s="40">
        <v>1551.24</v>
      </c>
    </row>
    <row r="31" spans="1:12" ht="51" customHeight="1" x14ac:dyDescent="0.25">
      <c r="A31" s="21" t="s">
        <v>67</v>
      </c>
      <c r="B31" s="11" t="s">
        <v>34</v>
      </c>
      <c r="C31" s="58">
        <v>23.3</v>
      </c>
      <c r="D31" s="58">
        <v>21</v>
      </c>
      <c r="E31" s="59">
        <f t="shared" si="0"/>
        <v>-9.8712446351931362</v>
      </c>
      <c r="F31" s="60">
        <v>26.26</v>
      </c>
      <c r="G31" s="60">
        <v>28.73</v>
      </c>
      <c r="H31" s="59">
        <f t="shared" si="1"/>
        <v>9.4059405940593876</v>
      </c>
      <c r="I31" s="13">
        <f t="shared" si="2"/>
        <v>19.745762711864408</v>
      </c>
      <c r="J31" s="13">
        <f t="shared" si="2"/>
        <v>17.796610169491526</v>
      </c>
      <c r="K31" s="28">
        <v>22.25</v>
      </c>
      <c r="L31" s="40">
        <v>24.35</v>
      </c>
    </row>
    <row r="32" spans="1:12" ht="16.5" x14ac:dyDescent="0.25">
      <c r="A32" s="21" t="s">
        <v>67</v>
      </c>
      <c r="B32" s="9" t="s">
        <v>2</v>
      </c>
      <c r="C32" s="71"/>
      <c r="D32" s="71"/>
      <c r="E32" s="59"/>
      <c r="F32" s="72"/>
      <c r="G32" s="72"/>
      <c r="H32" s="59"/>
      <c r="I32" s="13"/>
      <c r="J32" s="13"/>
      <c r="K32" s="33"/>
      <c r="L32" s="44"/>
    </row>
    <row r="33" spans="1:12" ht="16.5" x14ac:dyDescent="0.25">
      <c r="A33" s="21" t="s">
        <v>67</v>
      </c>
      <c r="B33" s="10" t="s">
        <v>17</v>
      </c>
      <c r="C33" s="58">
        <v>20.67</v>
      </c>
      <c r="D33" s="58">
        <v>23</v>
      </c>
      <c r="E33" s="59">
        <f t="shared" si="0"/>
        <v>11.272375423318806</v>
      </c>
      <c r="F33" s="60">
        <v>20.91</v>
      </c>
      <c r="G33" s="60">
        <v>24.11</v>
      </c>
      <c r="H33" s="59">
        <f t="shared" si="1"/>
        <v>15.3036824485892</v>
      </c>
      <c r="I33" s="13">
        <f t="shared" si="2"/>
        <v>17.516949152542374</v>
      </c>
      <c r="J33" s="13">
        <f t="shared" si="2"/>
        <v>19.491525423728813</v>
      </c>
      <c r="K33" s="28">
        <v>17.72</v>
      </c>
      <c r="L33" s="40">
        <v>20.43</v>
      </c>
    </row>
    <row r="34" spans="1:12" ht="27" customHeight="1" x14ac:dyDescent="0.25">
      <c r="A34" s="21" t="s">
        <v>67</v>
      </c>
      <c r="B34" s="11" t="s">
        <v>19</v>
      </c>
      <c r="C34" s="58">
        <v>20.67</v>
      </c>
      <c r="D34" s="58">
        <v>23</v>
      </c>
      <c r="E34" s="59">
        <f t="shared" si="0"/>
        <v>11.272375423318806</v>
      </c>
      <c r="F34" s="60">
        <v>30.09</v>
      </c>
      <c r="G34" s="60">
        <v>34.82</v>
      </c>
      <c r="H34" s="59">
        <f t="shared" si="1"/>
        <v>15.719508142239945</v>
      </c>
      <c r="I34" s="13">
        <f t="shared" si="2"/>
        <v>17.516949152542374</v>
      </c>
      <c r="J34" s="13">
        <f t="shared" si="2"/>
        <v>19.491525423728813</v>
      </c>
      <c r="K34" s="28">
        <v>25.5</v>
      </c>
      <c r="L34" s="40">
        <v>29.51</v>
      </c>
    </row>
    <row r="35" spans="1:12" ht="32.25" customHeight="1" x14ac:dyDescent="0.25">
      <c r="A35" s="21" t="s">
        <v>67</v>
      </c>
      <c r="B35" s="11" t="s">
        <v>5</v>
      </c>
      <c r="C35" s="58">
        <v>20.82</v>
      </c>
      <c r="D35" s="58">
        <v>23</v>
      </c>
      <c r="E35" s="59">
        <f t="shared" si="0"/>
        <v>10.47070124879923</v>
      </c>
      <c r="F35" s="60">
        <v>36.700000000000003</v>
      </c>
      <c r="G35" s="60">
        <v>51.64</v>
      </c>
      <c r="H35" s="59">
        <f t="shared" si="1"/>
        <v>40.708446866484991</v>
      </c>
      <c r="I35" s="13">
        <f t="shared" si="2"/>
        <v>17.64406779661017</v>
      </c>
      <c r="J35" s="13">
        <f t="shared" si="2"/>
        <v>19.491525423728813</v>
      </c>
      <c r="K35" s="28">
        <v>31.1</v>
      </c>
      <c r="L35" s="40">
        <v>43.76</v>
      </c>
    </row>
    <row r="36" spans="1:12" ht="16.5" x14ac:dyDescent="0.25">
      <c r="A36" s="21" t="s">
        <v>67</v>
      </c>
      <c r="B36" s="11" t="s">
        <v>6</v>
      </c>
      <c r="C36" s="58">
        <v>26.9</v>
      </c>
      <c r="D36" s="58">
        <v>30</v>
      </c>
      <c r="E36" s="59">
        <f t="shared" si="0"/>
        <v>11.524163568773233</v>
      </c>
      <c r="F36" s="60">
        <v>29.67</v>
      </c>
      <c r="G36" s="60">
        <v>38.92</v>
      </c>
      <c r="H36" s="59">
        <f t="shared" si="1"/>
        <v>31.176272328951796</v>
      </c>
      <c r="I36" s="13">
        <f t="shared" si="2"/>
        <v>22.796610169491526</v>
      </c>
      <c r="J36" s="13">
        <f t="shared" si="2"/>
        <v>25.423728813559322</v>
      </c>
      <c r="K36" s="28">
        <v>25.14</v>
      </c>
      <c r="L36" s="40">
        <v>32.979999999999997</v>
      </c>
    </row>
    <row r="37" spans="1:12" ht="16.5" x14ac:dyDescent="0.25">
      <c r="A37" s="21" t="s">
        <v>67</v>
      </c>
      <c r="B37" s="9" t="s">
        <v>3</v>
      </c>
      <c r="C37" s="71"/>
      <c r="D37" s="71"/>
      <c r="E37" s="59"/>
      <c r="F37" s="72"/>
      <c r="G37" s="72"/>
      <c r="H37" s="59"/>
      <c r="I37" s="13"/>
      <c r="J37" s="13"/>
      <c r="K37" s="33"/>
      <c r="L37" s="44"/>
    </row>
    <row r="38" spans="1:12" ht="16.5" x14ac:dyDescent="0.25">
      <c r="A38" s="21" t="s">
        <v>67</v>
      </c>
      <c r="B38" s="10" t="s">
        <v>17</v>
      </c>
      <c r="C38" s="58">
        <v>17.7</v>
      </c>
      <c r="D38" s="58">
        <v>20</v>
      </c>
      <c r="E38" s="59">
        <f t="shared" si="0"/>
        <v>12.994350282485883</v>
      </c>
      <c r="F38" s="60">
        <v>19.8</v>
      </c>
      <c r="G38" s="60">
        <v>22.56</v>
      </c>
      <c r="H38" s="59">
        <f t="shared" si="1"/>
        <v>13.939393939393923</v>
      </c>
      <c r="I38" s="13">
        <f t="shared" si="2"/>
        <v>15</v>
      </c>
      <c r="J38" s="13">
        <f t="shared" si="2"/>
        <v>16.949152542372882</v>
      </c>
      <c r="K38" s="28">
        <v>16.78</v>
      </c>
      <c r="L38" s="40">
        <v>19.12</v>
      </c>
    </row>
    <row r="39" spans="1:12" ht="26.25" customHeight="1" thickBot="1" x14ac:dyDescent="0.3">
      <c r="A39" s="21" t="s">
        <v>67</v>
      </c>
      <c r="B39" s="17" t="s">
        <v>18</v>
      </c>
      <c r="C39" s="66">
        <v>17.7</v>
      </c>
      <c r="D39" s="66">
        <v>20</v>
      </c>
      <c r="E39" s="59">
        <f t="shared" si="0"/>
        <v>12.994350282485883</v>
      </c>
      <c r="F39" s="67">
        <v>28.72</v>
      </c>
      <c r="G39" s="67">
        <v>33.78</v>
      </c>
      <c r="H39" s="59">
        <f t="shared" si="1"/>
        <v>17.618384401114213</v>
      </c>
      <c r="I39" s="24">
        <f t="shared" si="2"/>
        <v>15</v>
      </c>
      <c r="J39" s="24">
        <f t="shared" si="2"/>
        <v>16.949152542372882</v>
      </c>
      <c r="K39" s="28">
        <v>24.34</v>
      </c>
      <c r="L39" s="40">
        <v>28.63</v>
      </c>
    </row>
    <row r="40" spans="1:12" ht="17.25" x14ac:dyDescent="0.25">
      <c r="A40" s="20" t="s">
        <v>68</v>
      </c>
      <c r="B40" s="18" t="s">
        <v>26</v>
      </c>
      <c r="C40" s="68"/>
      <c r="D40" s="68"/>
      <c r="E40" s="69"/>
      <c r="F40" s="70"/>
      <c r="G40" s="70"/>
      <c r="H40" s="69"/>
      <c r="I40" s="26"/>
      <c r="J40" s="26"/>
      <c r="K40" s="32"/>
      <c r="L40" s="43"/>
    </row>
    <row r="41" spans="1:12" ht="16.5" x14ac:dyDescent="0.25">
      <c r="A41" s="21" t="s">
        <v>68</v>
      </c>
      <c r="B41" s="10" t="s">
        <v>7</v>
      </c>
      <c r="C41" s="73">
        <v>1306.6300000000001</v>
      </c>
      <c r="D41" s="58">
        <v>1440</v>
      </c>
      <c r="E41" s="59">
        <f t="shared" si="0"/>
        <v>10.207174180908126</v>
      </c>
      <c r="F41" s="74">
        <v>1725.25</v>
      </c>
      <c r="G41" s="74">
        <v>1558.84</v>
      </c>
      <c r="H41" s="59">
        <f t="shared" si="1"/>
        <v>-9.6455586146935275</v>
      </c>
      <c r="I41" s="13">
        <f t="shared" si="2"/>
        <v>1107.3135593220341</v>
      </c>
      <c r="J41" s="13">
        <f t="shared" si="2"/>
        <v>1220.3389830508474</v>
      </c>
      <c r="K41" s="34">
        <v>1462.08</v>
      </c>
      <c r="L41" s="45">
        <v>1321.05</v>
      </c>
    </row>
    <row r="42" spans="1:12" ht="24" x14ac:dyDescent="0.25">
      <c r="A42" s="21" t="s">
        <v>68</v>
      </c>
      <c r="B42" s="10" t="s">
        <v>8</v>
      </c>
      <c r="C42" s="73">
        <v>1306.6300000000001</v>
      </c>
      <c r="D42" s="58">
        <v>1440</v>
      </c>
      <c r="E42" s="59">
        <f t="shared" si="0"/>
        <v>10.207174180908126</v>
      </c>
      <c r="F42" s="74">
        <v>1762.7</v>
      </c>
      <c r="G42" s="74">
        <v>1947.68</v>
      </c>
      <c r="H42" s="59">
        <f t="shared" si="1"/>
        <v>10.494128325863741</v>
      </c>
      <c r="I42" s="13">
        <f t="shared" si="2"/>
        <v>1107.3135593220341</v>
      </c>
      <c r="J42" s="13">
        <f t="shared" si="2"/>
        <v>1220.3389830508474</v>
      </c>
      <c r="K42" s="34">
        <v>1493.81</v>
      </c>
      <c r="L42" s="45">
        <v>1650.58</v>
      </c>
    </row>
    <row r="43" spans="1:12" ht="16.5" x14ac:dyDescent="0.25">
      <c r="A43" s="21" t="s">
        <v>68</v>
      </c>
      <c r="B43" s="10" t="s">
        <v>17</v>
      </c>
      <c r="C43" s="73">
        <v>1306.6300000000001</v>
      </c>
      <c r="D43" s="58">
        <v>1440</v>
      </c>
      <c r="E43" s="59">
        <f t="shared" si="0"/>
        <v>10.207174180908126</v>
      </c>
      <c r="F43" s="74">
        <v>2700.1</v>
      </c>
      <c r="G43" s="74">
        <v>2943.36</v>
      </c>
      <c r="H43" s="59">
        <f t="shared" si="1"/>
        <v>9.0092959520017928</v>
      </c>
      <c r="I43" s="13">
        <f t="shared" si="2"/>
        <v>1107.3135593220341</v>
      </c>
      <c r="J43" s="13">
        <f t="shared" si="2"/>
        <v>1220.3389830508474</v>
      </c>
      <c r="K43" s="28">
        <v>2288.2199999999998</v>
      </c>
      <c r="L43" s="40">
        <v>2494.37</v>
      </c>
    </row>
    <row r="44" spans="1:12" ht="36" x14ac:dyDescent="0.25">
      <c r="A44" s="21" t="s">
        <v>68</v>
      </c>
      <c r="B44" s="10" t="s">
        <v>9</v>
      </c>
      <c r="C44" s="73">
        <v>1306.6300000000001</v>
      </c>
      <c r="D44" s="58">
        <v>1440</v>
      </c>
      <c r="E44" s="59">
        <f t="shared" si="0"/>
        <v>10.207174180908126</v>
      </c>
      <c r="F44" s="74">
        <v>1658.95</v>
      </c>
      <c r="G44" s="74">
        <v>1830.46</v>
      </c>
      <c r="H44" s="59">
        <f t="shared" si="1"/>
        <v>10.338467102685428</v>
      </c>
      <c r="I44" s="13">
        <f t="shared" si="2"/>
        <v>1107.3135593220341</v>
      </c>
      <c r="J44" s="13">
        <f t="shared" si="2"/>
        <v>1220.3389830508474</v>
      </c>
      <c r="K44" s="28">
        <v>1405.89</v>
      </c>
      <c r="L44" s="40">
        <v>1551.24</v>
      </c>
    </row>
    <row r="45" spans="1:12" ht="15" customHeight="1" x14ac:dyDescent="0.25">
      <c r="A45" s="21" t="s">
        <v>68</v>
      </c>
      <c r="B45" s="10" t="s">
        <v>44</v>
      </c>
      <c r="C45" s="73">
        <v>1306.6300000000001</v>
      </c>
      <c r="D45" s="58">
        <v>1440</v>
      </c>
      <c r="E45" s="59">
        <f t="shared" si="0"/>
        <v>10.207174180908126</v>
      </c>
      <c r="F45" s="74">
        <v>2537.85</v>
      </c>
      <c r="G45" s="74">
        <v>2943.38</v>
      </c>
      <c r="H45" s="59">
        <f t="shared" si="1"/>
        <v>15.979273794747527</v>
      </c>
      <c r="I45" s="13">
        <f t="shared" si="2"/>
        <v>1107.3135593220341</v>
      </c>
      <c r="J45" s="13">
        <f t="shared" si="2"/>
        <v>1220.3389830508474</v>
      </c>
      <c r="K45" s="50">
        <v>2150.7199999999998</v>
      </c>
      <c r="L45" s="51">
        <v>2494.39</v>
      </c>
    </row>
    <row r="46" spans="1:12" ht="16.5" x14ac:dyDescent="0.25">
      <c r="A46" s="21" t="s">
        <v>68</v>
      </c>
      <c r="B46" s="9" t="s">
        <v>1</v>
      </c>
      <c r="C46" s="71"/>
      <c r="D46" s="71"/>
      <c r="E46" s="59"/>
      <c r="F46" s="72"/>
      <c r="G46" s="72"/>
      <c r="H46" s="59"/>
      <c r="I46" s="13"/>
      <c r="J46" s="13"/>
      <c r="K46" s="33"/>
      <c r="L46" s="44"/>
    </row>
    <row r="47" spans="1:12" ht="24.75" customHeight="1" x14ac:dyDescent="0.25">
      <c r="A47" s="21" t="s">
        <v>68</v>
      </c>
      <c r="B47" s="10" t="s">
        <v>49</v>
      </c>
      <c r="C47" s="73">
        <v>1306.6300000000001</v>
      </c>
      <c r="D47" s="58">
        <v>1440</v>
      </c>
      <c r="E47" s="59">
        <f t="shared" si="0"/>
        <v>10.207174180908126</v>
      </c>
      <c r="F47" s="74">
        <v>1725.25</v>
      </c>
      <c r="G47" s="74">
        <v>1558.84</v>
      </c>
      <c r="H47" s="59">
        <f t="shared" si="1"/>
        <v>-9.6455586146935275</v>
      </c>
      <c r="I47" s="13">
        <f t="shared" si="2"/>
        <v>1107.3135593220341</v>
      </c>
      <c r="J47" s="13">
        <f t="shared" si="2"/>
        <v>1220.3389830508474</v>
      </c>
      <c r="K47" s="34">
        <v>1462.08</v>
      </c>
      <c r="L47" s="45">
        <v>1321.05</v>
      </c>
    </row>
    <row r="48" spans="1:12" ht="24" x14ac:dyDescent="0.25">
      <c r="A48" s="21" t="s">
        <v>68</v>
      </c>
      <c r="B48" s="10" t="s">
        <v>35</v>
      </c>
      <c r="C48" s="73">
        <v>21.56</v>
      </c>
      <c r="D48" s="58">
        <v>25</v>
      </c>
      <c r="E48" s="59">
        <f t="shared" si="0"/>
        <v>15.955473098330259</v>
      </c>
      <c r="F48" s="74">
        <v>21.56</v>
      </c>
      <c r="G48" s="74">
        <v>27.45</v>
      </c>
      <c r="H48" s="59">
        <f t="shared" si="1"/>
        <v>27.319109461966605</v>
      </c>
      <c r="I48" s="13">
        <f t="shared" si="2"/>
        <v>18.271186440677965</v>
      </c>
      <c r="J48" s="13">
        <f t="shared" si="2"/>
        <v>21.186440677966104</v>
      </c>
      <c r="K48" s="50">
        <v>18.27</v>
      </c>
      <c r="L48" s="51">
        <v>23.26</v>
      </c>
    </row>
    <row r="49" spans="1:12" ht="24" x14ac:dyDescent="0.25">
      <c r="A49" s="21" t="s">
        <v>68</v>
      </c>
      <c r="B49" s="10" t="s">
        <v>50</v>
      </c>
      <c r="C49" s="73">
        <v>1281.95</v>
      </c>
      <c r="D49" s="58">
        <v>1440</v>
      </c>
      <c r="E49" s="59">
        <f t="shared" si="0"/>
        <v>12.328873981044495</v>
      </c>
      <c r="F49" s="74">
        <v>1762.7</v>
      </c>
      <c r="G49" s="74">
        <v>1947.68</v>
      </c>
      <c r="H49" s="59">
        <f t="shared" si="1"/>
        <v>10.494128325863741</v>
      </c>
      <c r="I49" s="13">
        <f t="shared" si="2"/>
        <v>1086.398305084746</v>
      </c>
      <c r="J49" s="13">
        <f t="shared" si="2"/>
        <v>1220.3389830508474</v>
      </c>
      <c r="K49" s="34">
        <v>1493.81</v>
      </c>
      <c r="L49" s="45">
        <v>1650.58</v>
      </c>
    </row>
    <row r="50" spans="1:12" ht="24" x14ac:dyDescent="0.25">
      <c r="A50" s="21" t="s">
        <v>68</v>
      </c>
      <c r="B50" s="10" t="s">
        <v>33</v>
      </c>
      <c r="C50" s="73">
        <v>15.68</v>
      </c>
      <c r="D50" s="58">
        <v>18</v>
      </c>
      <c r="E50" s="59">
        <f t="shared" si="0"/>
        <v>14.795918367346957</v>
      </c>
      <c r="F50" s="74">
        <v>15.68</v>
      </c>
      <c r="G50" s="74">
        <v>19.149999999999999</v>
      </c>
      <c r="H50" s="59">
        <f t="shared" si="1"/>
        <v>22.130102040816311</v>
      </c>
      <c r="I50" s="13">
        <f t="shared" si="2"/>
        <v>13.288135593220339</v>
      </c>
      <c r="J50" s="13">
        <f t="shared" si="2"/>
        <v>15.254237288135593</v>
      </c>
      <c r="K50" s="50">
        <v>13.29</v>
      </c>
      <c r="L50" s="51">
        <v>16.22</v>
      </c>
    </row>
    <row r="51" spans="1:12" ht="16.5" x14ac:dyDescent="0.25">
      <c r="A51" s="21" t="s">
        <v>68</v>
      </c>
      <c r="B51" s="10" t="s">
        <v>48</v>
      </c>
      <c r="C51" s="75">
        <v>1306.6300000000001</v>
      </c>
      <c r="D51" s="58">
        <v>1440</v>
      </c>
      <c r="E51" s="59">
        <f t="shared" si="0"/>
        <v>10.207174180908126</v>
      </c>
      <c r="F51" s="60">
        <v>2700.1</v>
      </c>
      <c r="G51" s="60">
        <v>2943.36</v>
      </c>
      <c r="H51" s="59">
        <f t="shared" si="1"/>
        <v>9.0092959520017928</v>
      </c>
      <c r="I51" s="13">
        <f t="shared" si="2"/>
        <v>1107.3135593220341</v>
      </c>
      <c r="J51" s="13">
        <f t="shared" si="2"/>
        <v>1220.3389830508474</v>
      </c>
      <c r="K51" s="28">
        <v>2288.2199999999998</v>
      </c>
      <c r="L51" s="40">
        <v>2494.37</v>
      </c>
    </row>
    <row r="52" spans="1:12" ht="16.5" x14ac:dyDescent="0.25">
      <c r="A52" s="21" t="s">
        <v>68</v>
      </c>
      <c r="B52" s="10" t="s">
        <v>27</v>
      </c>
      <c r="C52" s="75">
        <v>20.04</v>
      </c>
      <c r="D52" s="58">
        <v>23</v>
      </c>
      <c r="E52" s="59">
        <f t="shared" si="0"/>
        <v>14.770459081836336</v>
      </c>
      <c r="F52" s="60">
        <v>20.91</v>
      </c>
      <c r="G52" s="60">
        <v>24.11</v>
      </c>
      <c r="H52" s="59">
        <f t="shared" si="1"/>
        <v>15.3036824485892</v>
      </c>
      <c r="I52" s="25">
        <f t="shared" si="2"/>
        <v>16.983050847457626</v>
      </c>
      <c r="J52" s="13">
        <f t="shared" si="2"/>
        <v>19.491525423728813</v>
      </c>
      <c r="K52" s="28">
        <v>17.72</v>
      </c>
      <c r="L52" s="40">
        <v>20.43</v>
      </c>
    </row>
    <row r="53" spans="1:12" ht="49.5" customHeight="1" x14ac:dyDescent="0.25">
      <c r="A53" s="21" t="s">
        <v>68</v>
      </c>
      <c r="B53" s="11" t="s">
        <v>47</v>
      </c>
      <c r="C53" s="73">
        <v>1306.6300000000001</v>
      </c>
      <c r="D53" s="58">
        <v>1440</v>
      </c>
      <c r="E53" s="59">
        <f t="shared" si="0"/>
        <v>10.207174180908126</v>
      </c>
      <c r="F53" s="60">
        <v>1658.95</v>
      </c>
      <c r="G53" s="60">
        <v>1830.46</v>
      </c>
      <c r="H53" s="59">
        <f t="shared" si="1"/>
        <v>10.338467102685428</v>
      </c>
      <c r="I53" s="13">
        <f t="shared" si="2"/>
        <v>1107.3135593220341</v>
      </c>
      <c r="J53" s="13">
        <f t="shared" si="2"/>
        <v>1220.3389830508474</v>
      </c>
      <c r="K53" s="28">
        <v>1405.89</v>
      </c>
      <c r="L53" s="40">
        <v>1551.24</v>
      </c>
    </row>
    <row r="54" spans="1:12" ht="51" customHeight="1" x14ac:dyDescent="0.25">
      <c r="A54" s="21" t="s">
        <v>68</v>
      </c>
      <c r="B54" s="11" t="s">
        <v>34</v>
      </c>
      <c r="C54" s="73">
        <v>26.26</v>
      </c>
      <c r="D54" s="58">
        <v>28.73</v>
      </c>
      <c r="E54" s="59">
        <f t="shared" si="0"/>
        <v>9.4059405940593876</v>
      </c>
      <c r="F54" s="60">
        <v>26.26</v>
      </c>
      <c r="G54" s="60">
        <v>28.73</v>
      </c>
      <c r="H54" s="59">
        <f t="shared" si="1"/>
        <v>9.4059405940593876</v>
      </c>
      <c r="I54" s="13">
        <f t="shared" si="2"/>
        <v>22.254237288135595</v>
      </c>
      <c r="J54" s="13">
        <f t="shared" si="2"/>
        <v>24.347457627118647</v>
      </c>
      <c r="K54" s="28">
        <v>22.25</v>
      </c>
      <c r="L54" s="40">
        <v>24.35</v>
      </c>
    </row>
    <row r="55" spans="1:12" ht="26.25" customHeight="1" x14ac:dyDescent="0.25">
      <c r="A55" s="21" t="s">
        <v>68</v>
      </c>
      <c r="B55" s="10" t="s">
        <v>51</v>
      </c>
      <c r="C55" s="73">
        <v>1306.6300000000001</v>
      </c>
      <c r="D55" s="58">
        <v>1440</v>
      </c>
      <c r="E55" s="59">
        <f t="shared" si="0"/>
        <v>10.207174180908126</v>
      </c>
      <c r="F55" s="74">
        <v>2537.85</v>
      </c>
      <c r="G55" s="74">
        <v>2943.38</v>
      </c>
      <c r="H55" s="59">
        <f t="shared" si="1"/>
        <v>15.979273794747527</v>
      </c>
      <c r="I55" s="13">
        <f t="shared" si="2"/>
        <v>1107.3135593220341</v>
      </c>
      <c r="J55" s="13">
        <f t="shared" si="2"/>
        <v>1220.3389830508474</v>
      </c>
      <c r="K55" s="50">
        <v>2150.7199999999998</v>
      </c>
      <c r="L55" s="51">
        <v>2494.39</v>
      </c>
    </row>
    <row r="56" spans="1:12" ht="33" customHeight="1" x14ac:dyDescent="0.25">
      <c r="A56" s="21" t="s">
        <v>68</v>
      </c>
      <c r="B56" s="10" t="s">
        <v>43</v>
      </c>
      <c r="C56" s="73">
        <v>25</v>
      </c>
      <c r="D56" s="58">
        <v>29</v>
      </c>
      <c r="E56" s="59">
        <f t="shared" si="0"/>
        <v>15.999999999999986</v>
      </c>
      <c r="F56" s="74">
        <v>29.67</v>
      </c>
      <c r="G56" s="74">
        <v>38.909999999999997</v>
      </c>
      <c r="H56" s="59">
        <f t="shared" si="1"/>
        <v>31.14256825075833</v>
      </c>
      <c r="I56" s="13">
        <f t="shared" si="2"/>
        <v>21.186440677966104</v>
      </c>
      <c r="J56" s="13">
        <f t="shared" si="2"/>
        <v>24.576271186440678</v>
      </c>
      <c r="K56" s="50">
        <v>25.14</v>
      </c>
      <c r="L56" s="51">
        <v>32.97</v>
      </c>
    </row>
    <row r="57" spans="1:12" ht="16.5" x14ac:dyDescent="0.25">
      <c r="A57" s="21" t="s">
        <v>68</v>
      </c>
      <c r="B57" s="9" t="s">
        <v>2</v>
      </c>
      <c r="C57" s="71"/>
      <c r="D57" s="71"/>
      <c r="E57" s="59"/>
      <c r="F57" s="72"/>
      <c r="G57" s="72"/>
      <c r="H57" s="59"/>
      <c r="I57" s="13"/>
      <c r="J57" s="13"/>
      <c r="K57" s="33"/>
      <c r="L57" s="44"/>
    </row>
    <row r="58" spans="1:12" ht="36" customHeight="1" x14ac:dyDescent="0.25">
      <c r="A58" s="21" t="s">
        <v>68</v>
      </c>
      <c r="B58" s="10" t="s">
        <v>10</v>
      </c>
      <c r="C58" s="73">
        <v>23.4</v>
      </c>
      <c r="D58" s="73">
        <v>27</v>
      </c>
      <c r="E58" s="59">
        <f t="shared" si="0"/>
        <v>15.384615384615401</v>
      </c>
      <c r="F58" s="74">
        <v>23.4</v>
      </c>
      <c r="G58" s="74">
        <v>28.78</v>
      </c>
      <c r="H58" s="59">
        <f t="shared" si="1"/>
        <v>22.991452991453002</v>
      </c>
      <c r="I58" s="13">
        <f t="shared" si="2"/>
        <v>19.83050847457627</v>
      </c>
      <c r="J58" s="13">
        <f t="shared" si="2"/>
        <v>22.881355932203391</v>
      </c>
      <c r="K58" s="34">
        <v>19.829999999999998</v>
      </c>
      <c r="L58" s="45">
        <v>24.39</v>
      </c>
    </row>
    <row r="59" spans="1:12" ht="16.5" x14ac:dyDescent="0.25">
      <c r="A59" s="21" t="s">
        <v>68</v>
      </c>
      <c r="B59" s="10" t="s">
        <v>7</v>
      </c>
      <c r="C59" s="73">
        <v>21.56</v>
      </c>
      <c r="D59" s="73">
        <v>25</v>
      </c>
      <c r="E59" s="59">
        <f t="shared" si="0"/>
        <v>15.955473098330259</v>
      </c>
      <c r="F59" s="74">
        <v>21.56</v>
      </c>
      <c r="G59" s="74">
        <v>27.45</v>
      </c>
      <c r="H59" s="59">
        <f t="shared" si="1"/>
        <v>27.319109461966605</v>
      </c>
      <c r="I59" s="13">
        <f t="shared" si="2"/>
        <v>18.271186440677965</v>
      </c>
      <c r="J59" s="13">
        <f t="shared" si="2"/>
        <v>21.186440677966104</v>
      </c>
      <c r="K59" s="34">
        <v>18.27</v>
      </c>
      <c r="L59" s="45">
        <v>23.26</v>
      </c>
    </row>
    <row r="60" spans="1:12" ht="16.5" x14ac:dyDescent="0.25">
      <c r="A60" s="21" t="s">
        <v>68</v>
      </c>
      <c r="B60" s="10" t="s">
        <v>17</v>
      </c>
      <c r="C60" s="73">
        <v>20.91</v>
      </c>
      <c r="D60" s="73">
        <v>24.11</v>
      </c>
      <c r="E60" s="59">
        <f t="shared" si="0"/>
        <v>15.3036824485892</v>
      </c>
      <c r="F60" s="74">
        <v>20.91</v>
      </c>
      <c r="G60" s="74">
        <v>24.11</v>
      </c>
      <c r="H60" s="59">
        <f t="shared" si="1"/>
        <v>15.3036824485892</v>
      </c>
      <c r="I60" s="13">
        <f t="shared" si="2"/>
        <v>17.720338983050848</v>
      </c>
      <c r="J60" s="13">
        <f t="shared" si="2"/>
        <v>20.432203389830509</v>
      </c>
      <c r="K60" s="28">
        <v>17.72</v>
      </c>
      <c r="L60" s="40">
        <v>20.43</v>
      </c>
    </row>
    <row r="61" spans="1:12" ht="25.5" customHeight="1" x14ac:dyDescent="0.25">
      <c r="A61" s="21" t="s">
        <v>68</v>
      </c>
      <c r="B61" s="11" t="s">
        <v>19</v>
      </c>
      <c r="C61" s="73">
        <v>25</v>
      </c>
      <c r="D61" s="73">
        <v>28</v>
      </c>
      <c r="E61" s="59">
        <f t="shared" si="0"/>
        <v>12.000000000000014</v>
      </c>
      <c r="F61" s="74">
        <v>30.09</v>
      </c>
      <c r="G61" s="74">
        <v>34.82</v>
      </c>
      <c r="H61" s="59">
        <f t="shared" si="1"/>
        <v>15.719508142239945</v>
      </c>
      <c r="I61" s="13">
        <f t="shared" si="2"/>
        <v>21.186440677966104</v>
      </c>
      <c r="J61" s="13">
        <f t="shared" si="2"/>
        <v>23.728813559322035</v>
      </c>
      <c r="K61" s="28">
        <v>25.5</v>
      </c>
      <c r="L61" s="40">
        <v>29.51</v>
      </c>
    </row>
    <row r="62" spans="1:12" ht="16.5" x14ac:dyDescent="0.25">
      <c r="A62" s="21" t="s">
        <v>68</v>
      </c>
      <c r="B62" s="10" t="s">
        <v>6</v>
      </c>
      <c r="C62" s="73">
        <v>25</v>
      </c>
      <c r="D62" s="58">
        <v>28</v>
      </c>
      <c r="E62" s="59">
        <f t="shared" si="0"/>
        <v>12.000000000000014</v>
      </c>
      <c r="F62" s="74">
        <v>29.67</v>
      </c>
      <c r="G62" s="74">
        <v>38.92</v>
      </c>
      <c r="H62" s="59">
        <f t="shared" si="1"/>
        <v>31.176272328951796</v>
      </c>
      <c r="I62" s="13">
        <f t="shared" si="2"/>
        <v>21.186440677966104</v>
      </c>
      <c r="J62" s="13">
        <f t="shared" si="2"/>
        <v>23.728813559322035</v>
      </c>
      <c r="K62" s="28">
        <v>25.14</v>
      </c>
      <c r="L62" s="40">
        <v>32.979999999999997</v>
      </c>
    </row>
    <row r="63" spans="1:12" ht="16.5" x14ac:dyDescent="0.25">
      <c r="A63" s="21" t="s">
        <v>68</v>
      </c>
      <c r="B63" s="9" t="s">
        <v>3</v>
      </c>
      <c r="C63" s="71"/>
      <c r="D63" s="71"/>
      <c r="E63" s="59"/>
      <c r="F63" s="72"/>
      <c r="G63" s="72"/>
      <c r="H63" s="59"/>
      <c r="I63" s="13"/>
      <c r="J63" s="13"/>
      <c r="K63" s="33"/>
      <c r="L63" s="44"/>
    </row>
    <row r="64" spans="1:12" ht="39" customHeight="1" x14ac:dyDescent="0.25">
      <c r="A64" s="21" t="s">
        <v>68</v>
      </c>
      <c r="B64" s="10" t="s">
        <v>10</v>
      </c>
      <c r="C64" s="73">
        <v>26.5</v>
      </c>
      <c r="D64" s="73">
        <v>30</v>
      </c>
      <c r="E64" s="59">
        <f t="shared" si="0"/>
        <v>13.20754716981132</v>
      </c>
      <c r="F64" s="74">
        <v>42.49</v>
      </c>
      <c r="G64" s="74">
        <v>49.23</v>
      </c>
      <c r="H64" s="59">
        <f t="shared" si="1"/>
        <v>15.862555895504798</v>
      </c>
      <c r="I64" s="13">
        <f t="shared" si="2"/>
        <v>22.457627118644069</v>
      </c>
      <c r="J64" s="13">
        <f t="shared" si="2"/>
        <v>25.423728813559322</v>
      </c>
      <c r="K64" s="34">
        <v>36.01</v>
      </c>
      <c r="L64" s="45">
        <v>41.72</v>
      </c>
    </row>
    <row r="65" spans="1:12" ht="16.5" x14ac:dyDescent="0.25">
      <c r="A65" s="21" t="s">
        <v>68</v>
      </c>
      <c r="B65" s="10" t="s">
        <v>17</v>
      </c>
      <c r="C65" s="73">
        <v>19.8</v>
      </c>
      <c r="D65" s="73">
        <v>22.56</v>
      </c>
      <c r="E65" s="59">
        <f t="shared" si="0"/>
        <v>13.939393939393923</v>
      </c>
      <c r="F65" s="74">
        <v>19.8</v>
      </c>
      <c r="G65" s="74">
        <v>22.56</v>
      </c>
      <c r="H65" s="59">
        <f t="shared" si="1"/>
        <v>13.939393939393923</v>
      </c>
      <c r="I65" s="13">
        <f t="shared" si="2"/>
        <v>16.779661016949156</v>
      </c>
      <c r="J65" s="13">
        <f t="shared" si="2"/>
        <v>19.118644067796609</v>
      </c>
      <c r="K65" s="28">
        <v>16.78</v>
      </c>
      <c r="L65" s="40">
        <v>19.12</v>
      </c>
    </row>
    <row r="66" spans="1:12" ht="27" customHeight="1" x14ac:dyDescent="0.25">
      <c r="A66" s="21" t="s">
        <v>68</v>
      </c>
      <c r="B66" s="11" t="s">
        <v>18</v>
      </c>
      <c r="C66" s="73">
        <v>20</v>
      </c>
      <c r="D66" s="73">
        <v>23</v>
      </c>
      <c r="E66" s="59">
        <f t="shared" si="0"/>
        <v>14.999999999999986</v>
      </c>
      <c r="F66" s="74">
        <v>28.72</v>
      </c>
      <c r="G66" s="74">
        <v>33.78</v>
      </c>
      <c r="H66" s="59">
        <f t="shared" si="1"/>
        <v>17.618384401114213</v>
      </c>
      <c r="I66" s="13">
        <f t="shared" si="2"/>
        <v>16.949152542372882</v>
      </c>
      <c r="J66" s="13">
        <f t="shared" si="2"/>
        <v>19.491525423728813</v>
      </c>
      <c r="K66" s="28">
        <v>24.34</v>
      </c>
      <c r="L66" s="40">
        <v>28.63</v>
      </c>
    </row>
    <row r="67" spans="1:12" ht="16.5" x14ac:dyDescent="0.25">
      <c r="A67" s="21" t="s">
        <v>68</v>
      </c>
      <c r="B67" s="10" t="s">
        <v>6</v>
      </c>
      <c r="C67" s="73">
        <v>23.9</v>
      </c>
      <c r="D67" s="73">
        <v>26</v>
      </c>
      <c r="E67" s="59">
        <f t="shared" si="0"/>
        <v>8.7866108786611079</v>
      </c>
      <c r="F67" s="74">
        <v>28.46</v>
      </c>
      <c r="G67" s="74">
        <v>32.04</v>
      </c>
      <c r="H67" s="59">
        <f t="shared" si="1"/>
        <v>12.579058327477142</v>
      </c>
      <c r="I67" s="13">
        <f t="shared" si="2"/>
        <v>20.254237288135592</v>
      </c>
      <c r="J67" s="13">
        <f t="shared" si="2"/>
        <v>22.033898305084747</v>
      </c>
      <c r="K67" s="34">
        <v>24.12</v>
      </c>
      <c r="L67" s="45">
        <v>27.15</v>
      </c>
    </row>
    <row r="68" spans="1:12" ht="27.75" customHeight="1" thickBot="1" x14ac:dyDescent="0.3">
      <c r="A68" s="21" t="s">
        <v>68</v>
      </c>
      <c r="B68" s="15" t="s">
        <v>11</v>
      </c>
      <c r="C68" s="76">
        <v>20</v>
      </c>
      <c r="D68" s="76">
        <v>23</v>
      </c>
      <c r="E68" s="59">
        <f t="shared" si="0"/>
        <v>14.999999999999986</v>
      </c>
      <c r="F68" s="77">
        <v>31.2</v>
      </c>
      <c r="G68" s="77">
        <v>34.53</v>
      </c>
      <c r="H68" s="59">
        <f t="shared" si="1"/>
        <v>10.673076923076934</v>
      </c>
      <c r="I68" s="24">
        <f t="shared" si="2"/>
        <v>16.949152542372882</v>
      </c>
      <c r="J68" s="24">
        <f t="shared" si="2"/>
        <v>19.491525423728813</v>
      </c>
      <c r="K68" s="35">
        <v>26.44</v>
      </c>
      <c r="L68" s="46">
        <v>29.26</v>
      </c>
    </row>
    <row r="69" spans="1:12" ht="17.25" x14ac:dyDescent="0.25">
      <c r="A69" s="20" t="s">
        <v>69</v>
      </c>
      <c r="B69" s="18" t="s">
        <v>26</v>
      </c>
      <c r="C69" s="68"/>
      <c r="D69" s="68"/>
      <c r="E69" s="69"/>
      <c r="F69" s="70"/>
      <c r="G69" s="70"/>
      <c r="H69" s="69"/>
      <c r="I69" s="26"/>
      <c r="J69" s="26"/>
      <c r="K69" s="32"/>
      <c r="L69" s="43"/>
    </row>
    <row r="70" spans="1:12" ht="16.5" x14ac:dyDescent="0.25">
      <c r="A70" s="21" t="s">
        <v>69</v>
      </c>
      <c r="B70" s="10" t="s">
        <v>17</v>
      </c>
      <c r="C70" s="73">
        <v>1306.6300000000001</v>
      </c>
      <c r="D70" s="58">
        <v>1440</v>
      </c>
      <c r="E70" s="59">
        <f t="shared" si="0"/>
        <v>10.207174180908126</v>
      </c>
      <c r="F70" s="74">
        <v>2700.1</v>
      </c>
      <c r="G70" s="74">
        <v>2943.36</v>
      </c>
      <c r="H70" s="59">
        <f t="shared" si="1"/>
        <v>9.0092959520017928</v>
      </c>
      <c r="I70" s="13">
        <f t="shared" si="2"/>
        <v>1107.3135593220341</v>
      </c>
      <c r="J70" s="13">
        <f t="shared" si="2"/>
        <v>1220.3389830508474</v>
      </c>
      <c r="K70" s="28">
        <v>2288.2199999999998</v>
      </c>
      <c r="L70" s="40">
        <v>2494.37</v>
      </c>
    </row>
    <row r="71" spans="1:12" ht="16.5" x14ac:dyDescent="0.25">
      <c r="A71" s="21" t="s">
        <v>69</v>
      </c>
      <c r="B71" s="9" t="s">
        <v>1</v>
      </c>
      <c r="C71" s="71"/>
      <c r="D71" s="71"/>
      <c r="E71" s="59"/>
      <c r="F71" s="72"/>
      <c r="G71" s="72"/>
      <c r="H71" s="59"/>
      <c r="I71" s="13"/>
      <c r="J71" s="13"/>
      <c r="K71" s="33"/>
      <c r="L71" s="44"/>
    </row>
    <row r="72" spans="1:12" ht="16.5" x14ac:dyDescent="0.25">
      <c r="A72" s="21" t="s">
        <v>69</v>
      </c>
      <c r="B72" s="10" t="s">
        <v>45</v>
      </c>
      <c r="C72" s="63">
        <v>1306.6300000000001</v>
      </c>
      <c r="D72" s="58">
        <v>1440</v>
      </c>
      <c r="E72" s="59">
        <f t="shared" ref="E72:E79" si="5">D72/C72*100-100</f>
        <v>10.207174180908126</v>
      </c>
      <c r="F72" s="60">
        <v>2700.1</v>
      </c>
      <c r="G72" s="60">
        <v>2943.36</v>
      </c>
      <c r="H72" s="59">
        <f t="shared" ref="H72:H79" si="6">G72/F72*100-100</f>
        <v>9.0092959520017928</v>
      </c>
      <c r="I72" s="13">
        <f t="shared" si="2"/>
        <v>1107.3135593220341</v>
      </c>
      <c r="J72" s="13">
        <f t="shared" si="2"/>
        <v>1220.3389830508474</v>
      </c>
      <c r="K72" s="28">
        <v>2288.2199999999998</v>
      </c>
      <c r="L72" s="40">
        <v>2494.37</v>
      </c>
    </row>
    <row r="73" spans="1:12" ht="16.5" x14ac:dyDescent="0.25">
      <c r="A73" s="21" t="s">
        <v>69</v>
      </c>
      <c r="B73" s="10" t="s">
        <v>27</v>
      </c>
      <c r="C73" s="63">
        <v>23.92</v>
      </c>
      <c r="D73" s="58">
        <v>23</v>
      </c>
      <c r="E73" s="59">
        <f t="shared" si="5"/>
        <v>-3.8461538461538538</v>
      </c>
      <c r="F73" s="60">
        <v>24.66</v>
      </c>
      <c r="G73" s="60">
        <v>28.79</v>
      </c>
      <c r="H73" s="59">
        <f t="shared" si="6"/>
        <v>16.747769667477684</v>
      </c>
      <c r="I73" s="13">
        <f t="shared" ref="I73:J137" si="7">C73/1.18</f>
        <v>20.271186440677969</v>
      </c>
      <c r="J73" s="13">
        <f t="shared" si="7"/>
        <v>19.491525423728813</v>
      </c>
      <c r="K73" s="28">
        <v>20.9</v>
      </c>
      <c r="L73" s="40">
        <v>24.4</v>
      </c>
    </row>
    <row r="74" spans="1:12" ht="16.5" x14ac:dyDescent="0.25">
      <c r="A74" s="21" t="s">
        <v>69</v>
      </c>
      <c r="B74" s="9" t="s">
        <v>2</v>
      </c>
      <c r="C74" s="71"/>
      <c r="D74" s="71"/>
      <c r="E74" s="59"/>
      <c r="F74" s="72"/>
      <c r="G74" s="72"/>
      <c r="H74" s="59"/>
      <c r="I74" s="13"/>
      <c r="J74" s="13"/>
      <c r="K74" s="33"/>
      <c r="L74" s="44"/>
    </row>
    <row r="75" spans="1:12" ht="16.5" x14ac:dyDescent="0.25">
      <c r="A75" s="21" t="s">
        <v>69</v>
      </c>
      <c r="B75" s="10" t="s">
        <v>17</v>
      </c>
      <c r="C75" s="73">
        <v>20.91</v>
      </c>
      <c r="D75" s="58">
        <v>24.11</v>
      </c>
      <c r="E75" s="59">
        <f t="shared" si="5"/>
        <v>15.3036824485892</v>
      </c>
      <c r="F75" s="74">
        <v>20.91</v>
      </c>
      <c r="G75" s="74">
        <v>24.11</v>
      </c>
      <c r="H75" s="59">
        <f t="shared" si="6"/>
        <v>15.3036824485892</v>
      </c>
      <c r="I75" s="13">
        <f t="shared" si="7"/>
        <v>17.720338983050848</v>
      </c>
      <c r="J75" s="13">
        <f t="shared" si="7"/>
        <v>20.432203389830509</v>
      </c>
      <c r="K75" s="28">
        <v>17.72</v>
      </c>
      <c r="L75" s="40">
        <v>20.43</v>
      </c>
    </row>
    <row r="76" spans="1:12" ht="27" customHeight="1" x14ac:dyDescent="0.25">
      <c r="A76" s="21" t="s">
        <v>69</v>
      </c>
      <c r="B76" s="11" t="s">
        <v>19</v>
      </c>
      <c r="C76" s="73">
        <v>25.9</v>
      </c>
      <c r="D76" s="58">
        <v>29</v>
      </c>
      <c r="E76" s="59">
        <f t="shared" si="5"/>
        <v>11.969111969111964</v>
      </c>
      <c r="F76" s="74">
        <v>30.09</v>
      </c>
      <c r="G76" s="74">
        <v>34.82</v>
      </c>
      <c r="H76" s="59">
        <f t="shared" si="6"/>
        <v>15.719508142239945</v>
      </c>
      <c r="I76" s="13">
        <f t="shared" si="7"/>
        <v>21.949152542372882</v>
      </c>
      <c r="J76" s="13">
        <f t="shared" si="7"/>
        <v>24.576271186440678</v>
      </c>
      <c r="K76" s="28">
        <v>25.5</v>
      </c>
      <c r="L76" s="40">
        <v>29.51</v>
      </c>
    </row>
    <row r="77" spans="1:12" ht="16.5" x14ac:dyDescent="0.25">
      <c r="A77" s="21" t="s">
        <v>69</v>
      </c>
      <c r="B77" s="9" t="s">
        <v>3</v>
      </c>
      <c r="C77" s="71"/>
      <c r="D77" s="71"/>
      <c r="E77" s="59"/>
      <c r="F77" s="72"/>
      <c r="G77" s="72"/>
      <c r="H77" s="59"/>
      <c r="I77" s="13"/>
      <c r="J77" s="13"/>
      <c r="K77" s="33"/>
      <c r="L77" s="44"/>
    </row>
    <row r="78" spans="1:12" ht="16.5" x14ac:dyDescent="0.25">
      <c r="A78" s="21" t="s">
        <v>69</v>
      </c>
      <c r="B78" s="10" t="s">
        <v>17</v>
      </c>
      <c r="C78" s="73">
        <v>19.8</v>
      </c>
      <c r="D78" s="58">
        <v>22.56</v>
      </c>
      <c r="E78" s="59">
        <f t="shared" si="5"/>
        <v>13.939393939393923</v>
      </c>
      <c r="F78" s="74">
        <v>19.8</v>
      </c>
      <c r="G78" s="74">
        <v>22.56</v>
      </c>
      <c r="H78" s="59">
        <f t="shared" si="6"/>
        <v>13.939393939393923</v>
      </c>
      <c r="I78" s="13">
        <f t="shared" si="7"/>
        <v>16.779661016949156</v>
      </c>
      <c r="J78" s="13">
        <f t="shared" si="7"/>
        <v>19.118644067796609</v>
      </c>
      <c r="K78" s="28">
        <v>16.78</v>
      </c>
      <c r="L78" s="40">
        <v>19.12</v>
      </c>
    </row>
    <row r="79" spans="1:12" ht="24.75" customHeight="1" thickBot="1" x14ac:dyDescent="0.3">
      <c r="A79" s="21" t="s">
        <v>69</v>
      </c>
      <c r="B79" s="17" t="s">
        <v>18</v>
      </c>
      <c r="C79" s="76">
        <v>19.8</v>
      </c>
      <c r="D79" s="66">
        <v>22</v>
      </c>
      <c r="E79" s="59">
        <f t="shared" si="5"/>
        <v>11.111111111111114</v>
      </c>
      <c r="F79" s="77">
        <v>28.72</v>
      </c>
      <c r="G79" s="77">
        <v>33.78</v>
      </c>
      <c r="H79" s="59">
        <f t="shared" si="6"/>
        <v>17.618384401114213</v>
      </c>
      <c r="I79" s="24">
        <f t="shared" si="7"/>
        <v>16.779661016949156</v>
      </c>
      <c r="J79" s="24">
        <f t="shared" si="7"/>
        <v>18.64406779661017</v>
      </c>
      <c r="K79" s="28">
        <v>24.34</v>
      </c>
      <c r="L79" s="40">
        <v>28.63</v>
      </c>
    </row>
    <row r="80" spans="1:12" ht="17.25" x14ac:dyDescent="0.25">
      <c r="A80" s="20" t="s">
        <v>70</v>
      </c>
      <c r="B80" s="14" t="s">
        <v>0</v>
      </c>
      <c r="C80" s="68"/>
      <c r="D80" s="68"/>
      <c r="E80" s="69"/>
      <c r="F80" s="70"/>
      <c r="G80" s="70"/>
      <c r="H80" s="69"/>
      <c r="I80" s="26"/>
      <c r="J80" s="26"/>
      <c r="K80" s="32"/>
      <c r="L80" s="43"/>
    </row>
    <row r="81" spans="1:12" ht="16.5" x14ac:dyDescent="0.25">
      <c r="A81" s="21" t="s">
        <v>70</v>
      </c>
      <c r="B81" s="10" t="s">
        <v>17</v>
      </c>
      <c r="C81" s="73">
        <v>1306.6300000000001</v>
      </c>
      <c r="D81" s="58">
        <v>1440</v>
      </c>
      <c r="E81" s="59">
        <f t="shared" ref="E81:E138" si="8">D81/C81*100-100</f>
        <v>10.207174180908126</v>
      </c>
      <c r="F81" s="74">
        <v>2700.1</v>
      </c>
      <c r="G81" s="74">
        <v>2943.36</v>
      </c>
      <c r="H81" s="59">
        <f t="shared" ref="H81:H138" si="9">G81/F81*100-100</f>
        <v>9.0092959520017928</v>
      </c>
      <c r="I81" s="13">
        <f t="shared" si="7"/>
        <v>1107.3135593220341</v>
      </c>
      <c r="J81" s="13">
        <f t="shared" si="7"/>
        <v>1220.3389830508474</v>
      </c>
      <c r="K81" s="28">
        <v>2288.2199999999998</v>
      </c>
      <c r="L81" s="40">
        <v>2494.37</v>
      </c>
    </row>
    <row r="82" spans="1:12" ht="16.5" x14ac:dyDescent="0.25">
      <c r="A82" s="21" t="s">
        <v>70</v>
      </c>
      <c r="B82" s="9" t="s">
        <v>1</v>
      </c>
      <c r="C82" s="71"/>
      <c r="D82" s="71"/>
      <c r="E82" s="59"/>
      <c r="F82" s="72"/>
      <c r="G82" s="72"/>
      <c r="H82" s="59"/>
      <c r="I82" s="13"/>
      <c r="J82" s="13"/>
      <c r="K82" s="33"/>
      <c r="L82" s="44"/>
    </row>
    <row r="83" spans="1:12" ht="16.5" x14ac:dyDescent="0.25">
      <c r="A83" s="21" t="s">
        <v>70</v>
      </c>
      <c r="B83" s="10" t="s">
        <v>48</v>
      </c>
      <c r="C83" s="63">
        <v>1306.6300000000001</v>
      </c>
      <c r="D83" s="58">
        <v>1440</v>
      </c>
      <c r="E83" s="59">
        <f t="shared" si="8"/>
        <v>10.207174180908126</v>
      </c>
      <c r="F83" s="60">
        <v>2700.1</v>
      </c>
      <c r="G83" s="60">
        <v>2943.36</v>
      </c>
      <c r="H83" s="59">
        <f t="shared" si="9"/>
        <v>9.0092959520017928</v>
      </c>
      <c r="I83" s="13">
        <f t="shared" si="7"/>
        <v>1107.3135593220341</v>
      </c>
      <c r="J83" s="13">
        <f t="shared" si="7"/>
        <v>1220.3389830508474</v>
      </c>
      <c r="K83" s="28">
        <v>2288.2199999999998</v>
      </c>
      <c r="L83" s="40">
        <v>2494.37</v>
      </c>
    </row>
    <row r="84" spans="1:12" ht="16.5" x14ac:dyDescent="0.25">
      <c r="A84" s="21" t="s">
        <v>70</v>
      </c>
      <c r="B84" s="10" t="s">
        <v>27</v>
      </c>
      <c r="C84" s="63">
        <v>16.22</v>
      </c>
      <c r="D84" s="58">
        <v>18</v>
      </c>
      <c r="E84" s="59">
        <f t="shared" si="8"/>
        <v>10.974106041923548</v>
      </c>
      <c r="F84" s="60">
        <v>20.91</v>
      </c>
      <c r="G84" s="60">
        <v>24.11</v>
      </c>
      <c r="H84" s="59">
        <f t="shared" si="9"/>
        <v>15.3036824485892</v>
      </c>
      <c r="I84" s="25">
        <f t="shared" si="7"/>
        <v>13.745762711864407</v>
      </c>
      <c r="J84" s="13">
        <f t="shared" si="7"/>
        <v>15.254237288135593</v>
      </c>
      <c r="K84" s="28">
        <v>20.9</v>
      </c>
      <c r="L84" s="40">
        <v>24.4</v>
      </c>
    </row>
    <row r="85" spans="1:12" ht="16.5" x14ac:dyDescent="0.25">
      <c r="A85" s="21" t="s">
        <v>70</v>
      </c>
      <c r="B85" s="9" t="s">
        <v>2</v>
      </c>
      <c r="C85" s="71"/>
      <c r="D85" s="71"/>
      <c r="E85" s="59"/>
      <c r="F85" s="72"/>
      <c r="G85" s="72"/>
      <c r="H85" s="59"/>
      <c r="I85" s="13"/>
      <c r="J85" s="13"/>
      <c r="K85" s="33"/>
      <c r="L85" s="44"/>
    </row>
    <row r="86" spans="1:12" ht="16.5" x14ac:dyDescent="0.25">
      <c r="A86" s="21" t="s">
        <v>70</v>
      </c>
      <c r="B86" s="10" t="s">
        <v>17</v>
      </c>
      <c r="C86" s="73">
        <v>20.91</v>
      </c>
      <c r="D86" s="58">
        <v>24.11</v>
      </c>
      <c r="E86" s="59">
        <f t="shared" si="8"/>
        <v>15.3036824485892</v>
      </c>
      <c r="F86" s="74">
        <v>20.91</v>
      </c>
      <c r="G86" s="74">
        <v>24.11</v>
      </c>
      <c r="H86" s="59">
        <f t="shared" si="9"/>
        <v>15.3036824485892</v>
      </c>
      <c r="I86" s="13">
        <f t="shared" si="7"/>
        <v>17.720338983050848</v>
      </c>
      <c r="J86" s="13">
        <f t="shared" si="7"/>
        <v>20.432203389830509</v>
      </c>
      <c r="K86" s="28">
        <v>17.72</v>
      </c>
      <c r="L86" s="40">
        <v>20.43</v>
      </c>
    </row>
    <row r="87" spans="1:12" ht="16.5" x14ac:dyDescent="0.25">
      <c r="A87" s="21" t="s">
        <v>70</v>
      </c>
      <c r="B87" s="9" t="s">
        <v>3</v>
      </c>
      <c r="C87" s="71"/>
      <c r="D87" s="71"/>
      <c r="E87" s="59"/>
      <c r="F87" s="72"/>
      <c r="G87" s="72"/>
      <c r="H87" s="59"/>
      <c r="I87" s="13"/>
      <c r="J87" s="13"/>
      <c r="K87" s="33"/>
      <c r="L87" s="44"/>
    </row>
    <row r="88" spans="1:12" ht="16.5" x14ac:dyDescent="0.25">
      <c r="A88" s="21" t="s">
        <v>70</v>
      </c>
      <c r="B88" s="10" t="s">
        <v>17</v>
      </c>
      <c r="C88" s="73">
        <v>19.8</v>
      </c>
      <c r="D88" s="58">
        <v>22.56</v>
      </c>
      <c r="E88" s="59">
        <f t="shared" si="8"/>
        <v>13.939393939393923</v>
      </c>
      <c r="F88" s="74">
        <v>19.8</v>
      </c>
      <c r="G88" s="74">
        <v>22.56</v>
      </c>
      <c r="H88" s="59">
        <f t="shared" si="9"/>
        <v>13.939393939393923</v>
      </c>
      <c r="I88" s="13">
        <f t="shared" si="7"/>
        <v>16.779661016949156</v>
      </c>
      <c r="J88" s="13">
        <f t="shared" si="7"/>
        <v>19.118644067796609</v>
      </c>
      <c r="K88" s="28">
        <v>16.78</v>
      </c>
      <c r="L88" s="40">
        <v>19.12</v>
      </c>
    </row>
    <row r="89" spans="1:12" ht="24.75" customHeight="1" thickBot="1" x14ac:dyDescent="0.3">
      <c r="A89" s="21" t="s">
        <v>70</v>
      </c>
      <c r="B89" s="15" t="s">
        <v>12</v>
      </c>
      <c r="C89" s="76">
        <v>13.58</v>
      </c>
      <c r="D89" s="66">
        <v>15.82</v>
      </c>
      <c r="E89" s="59">
        <f t="shared" si="8"/>
        <v>16.494845360824755</v>
      </c>
      <c r="F89" s="77">
        <v>13.58</v>
      </c>
      <c r="G89" s="77">
        <v>15.82</v>
      </c>
      <c r="H89" s="59">
        <f t="shared" si="9"/>
        <v>16.494845360824755</v>
      </c>
      <c r="I89" s="24">
        <f t="shared" si="7"/>
        <v>11.508474576271187</v>
      </c>
      <c r="J89" s="24">
        <f t="shared" si="7"/>
        <v>13.40677966101695</v>
      </c>
      <c r="K89" s="35">
        <v>11.51</v>
      </c>
      <c r="L89" s="46">
        <v>13.41</v>
      </c>
    </row>
    <row r="90" spans="1:12" ht="17.25" x14ac:dyDescent="0.25">
      <c r="A90" s="20" t="s">
        <v>71</v>
      </c>
      <c r="B90" s="18" t="s">
        <v>26</v>
      </c>
      <c r="C90" s="68"/>
      <c r="D90" s="68"/>
      <c r="E90" s="69"/>
      <c r="F90" s="70"/>
      <c r="G90" s="70"/>
      <c r="H90" s="69"/>
      <c r="I90" s="26"/>
      <c r="J90" s="26"/>
      <c r="K90" s="32"/>
      <c r="L90" s="43"/>
    </row>
    <row r="91" spans="1:12" ht="16.5" customHeight="1" x14ac:dyDescent="0.25">
      <c r="A91" s="21" t="s">
        <v>71</v>
      </c>
      <c r="B91" s="10" t="s">
        <v>21</v>
      </c>
      <c r="C91" s="73">
        <v>1306.6300000000001</v>
      </c>
      <c r="D91" s="58">
        <v>1440</v>
      </c>
      <c r="E91" s="59">
        <f t="shared" si="8"/>
        <v>10.207174180908126</v>
      </c>
      <c r="F91" s="74">
        <v>1580.09</v>
      </c>
      <c r="G91" s="74">
        <v>1759.88</v>
      </c>
      <c r="H91" s="59">
        <f t="shared" si="9"/>
        <v>11.378465783594621</v>
      </c>
      <c r="I91" s="13">
        <f t="shared" si="7"/>
        <v>1107.3135593220341</v>
      </c>
      <c r="J91" s="13">
        <f t="shared" si="7"/>
        <v>1220.3389830508474</v>
      </c>
      <c r="K91" s="34">
        <v>1339.06</v>
      </c>
      <c r="L91" s="45">
        <v>1491.42</v>
      </c>
    </row>
    <row r="92" spans="1:12" ht="16.5" x14ac:dyDescent="0.25">
      <c r="A92" s="21" t="s">
        <v>71</v>
      </c>
      <c r="B92" s="9" t="s">
        <v>1</v>
      </c>
      <c r="C92" s="71"/>
      <c r="D92" s="71"/>
      <c r="E92" s="59"/>
      <c r="F92" s="72"/>
      <c r="G92" s="72"/>
      <c r="H92" s="59"/>
      <c r="I92" s="13"/>
      <c r="J92" s="13"/>
      <c r="K92" s="33"/>
      <c r="L92" s="44"/>
    </row>
    <row r="93" spans="1:12" ht="24.75" customHeight="1" x14ac:dyDescent="0.25">
      <c r="A93" s="21" t="s">
        <v>71</v>
      </c>
      <c r="B93" s="10" t="s">
        <v>52</v>
      </c>
      <c r="C93" s="73">
        <v>1306.6300000000001</v>
      </c>
      <c r="D93" s="58">
        <v>1440</v>
      </c>
      <c r="E93" s="59">
        <f t="shared" si="8"/>
        <v>10.207174180908126</v>
      </c>
      <c r="F93" s="74">
        <v>1580.09</v>
      </c>
      <c r="G93" s="74">
        <v>1759.88</v>
      </c>
      <c r="H93" s="59">
        <f t="shared" si="9"/>
        <v>11.378465783594621</v>
      </c>
      <c r="I93" s="13">
        <f t="shared" si="7"/>
        <v>1107.3135593220341</v>
      </c>
      <c r="J93" s="13">
        <f t="shared" si="7"/>
        <v>1220.3389830508474</v>
      </c>
      <c r="K93" s="34">
        <v>1339.06</v>
      </c>
      <c r="L93" s="45">
        <v>1491.42</v>
      </c>
    </row>
    <row r="94" spans="1:12" ht="24.75" customHeight="1" x14ac:dyDescent="0.25">
      <c r="A94" s="21" t="s">
        <v>71</v>
      </c>
      <c r="B94" s="10" t="s">
        <v>36</v>
      </c>
      <c r="C94" s="73">
        <v>22.37</v>
      </c>
      <c r="D94" s="58">
        <v>24</v>
      </c>
      <c r="E94" s="59">
        <f t="shared" si="8"/>
        <v>7.2865444792132195</v>
      </c>
      <c r="F94" s="74">
        <v>22.37</v>
      </c>
      <c r="G94" s="74">
        <v>44.51</v>
      </c>
      <c r="H94" s="59">
        <f t="shared" si="9"/>
        <v>98.971837282074205</v>
      </c>
      <c r="I94" s="13">
        <f t="shared" si="7"/>
        <v>18.957627118644069</v>
      </c>
      <c r="J94" s="13">
        <f t="shared" si="7"/>
        <v>20.33898305084746</v>
      </c>
      <c r="K94" s="34">
        <v>18.96</v>
      </c>
      <c r="L94" s="45">
        <v>37.72</v>
      </c>
    </row>
    <row r="95" spans="1:12" ht="16.5" x14ac:dyDescent="0.25">
      <c r="A95" s="21" t="s">
        <v>71</v>
      </c>
      <c r="B95" s="9" t="s">
        <v>2</v>
      </c>
      <c r="C95" s="71"/>
      <c r="D95" s="71"/>
      <c r="E95" s="59"/>
      <c r="F95" s="72"/>
      <c r="G95" s="72"/>
      <c r="H95" s="59"/>
      <c r="I95" s="13"/>
      <c r="J95" s="13"/>
      <c r="K95" s="33"/>
      <c r="L95" s="44"/>
    </row>
    <row r="96" spans="1:12" ht="24.75" x14ac:dyDescent="0.25">
      <c r="A96" s="21" t="s">
        <v>71</v>
      </c>
      <c r="B96" s="11" t="s">
        <v>22</v>
      </c>
      <c r="C96" s="73">
        <v>20.82</v>
      </c>
      <c r="D96" s="58">
        <v>23</v>
      </c>
      <c r="E96" s="59">
        <f t="shared" si="8"/>
        <v>10.47070124879923</v>
      </c>
      <c r="F96" s="74">
        <v>30.09</v>
      </c>
      <c r="G96" s="74">
        <v>34.82</v>
      </c>
      <c r="H96" s="59">
        <f t="shared" si="9"/>
        <v>15.719508142239945</v>
      </c>
      <c r="I96" s="13">
        <f t="shared" si="7"/>
        <v>17.64406779661017</v>
      </c>
      <c r="J96" s="13">
        <f t="shared" si="7"/>
        <v>19.491525423728813</v>
      </c>
      <c r="K96" s="28">
        <v>25.5</v>
      </c>
      <c r="L96" s="40">
        <v>29.51</v>
      </c>
    </row>
    <row r="97" spans="1:12" ht="16.5" x14ac:dyDescent="0.25">
      <c r="A97" s="21" t="s">
        <v>71</v>
      </c>
      <c r="B97" s="9" t="s">
        <v>3</v>
      </c>
      <c r="C97" s="71"/>
      <c r="D97" s="71"/>
      <c r="E97" s="59"/>
      <c r="F97" s="72"/>
      <c r="G97" s="72"/>
      <c r="H97" s="59"/>
      <c r="I97" s="13"/>
      <c r="J97" s="13"/>
      <c r="K97" s="33"/>
      <c r="L97" s="44"/>
    </row>
    <row r="98" spans="1:12" ht="25.5" thickBot="1" x14ac:dyDescent="0.3">
      <c r="A98" s="22" t="s">
        <v>71</v>
      </c>
      <c r="B98" s="17" t="s">
        <v>23</v>
      </c>
      <c r="C98" s="76">
        <v>19.8</v>
      </c>
      <c r="D98" s="66">
        <v>22</v>
      </c>
      <c r="E98" s="78">
        <f t="shared" si="8"/>
        <v>11.111111111111114</v>
      </c>
      <c r="F98" s="77">
        <v>28.72</v>
      </c>
      <c r="G98" s="77">
        <v>33.78</v>
      </c>
      <c r="H98" s="78">
        <f t="shared" si="9"/>
        <v>17.618384401114213</v>
      </c>
      <c r="I98" s="24">
        <f t="shared" si="7"/>
        <v>16.779661016949156</v>
      </c>
      <c r="J98" s="24">
        <f t="shared" si="7"/>
        <v>18.64406779661017</v>
      </c>
      <c r="K98" s="31">
        <v>24.34</v>
      </c>
      <c r="L98" s="52">
        <v>28.63</v>
      </c>
    </row>
    <row r="99" spans="1:12" ht="17.25" x14ac:dyDescent="0.25">
      <c r="A99" s="23" t="s">
        <v>72</v>
      </c>
      <c r="B99" s="16" t="s">
        <v>26</v>
      </c>
      <c r="C99" s="79"/>
      <c r="D99" s="79"/>
      <c r="E99" s="80"/>
      <c r="F99" s="81"/>
      <c r="G99" s="81"/>
      <c r="H99" s="80"/>
      <c r="I99" s="26"/>
      <c r="J99" s="26"/>
      <c r="K99" s="36"/>
      <c r="L99" s="47"/>
    </row>
    <row r="100" spans="1:12" ht="16.5" x14ac:dyDescent="0.25">
      <c r="A100" s="21" t="s">
        <v>72</v>
      </c>
      <c r="B100" s="10" t="s">
        <v>17</v>
      </c>
      <c r="C100" s="58">
        <v>1306.6300000000001</v>
      </c>
      <c r="D100" s="58">
        <v>1440</v>
      </c>
      <c r="E100" s="59">
        <f t="shared" si="8"/>
        <v>10.207174180908126</v>
      </c>
      <c r="F100" s="74">
        <v>2700.1</v>
      </c>
      <c r="G100" s="74">
        <v>2943.36</v>
      </c>
      <c r="H100" s="59">
        <f t="shared" si="9"/>
        <v>9.0092959520017928</v>
      </c>
      <c r="I100" s="13">
        <f t="shared" si="7"/>
        <v>1107.3135593220341</v>
      </c>
      <c r="J100" s="13">
        <f t="shared" si="7"/>
        <v>1220.3389830508474</v>
      </c>
      <c r="K100" s="28">
        <v>2288.2199999999998</v>
      </c>
      <c r="L100" s="40">
        <v>2494.37</v>
      </c>
    </row>
    <row r="101" spans="1:12" ht="16.5" x14ac:dyDescent="0.25">
      <c r="A101" s="21" t="s">
        <v>72</v>
      </c>
      <c r="B101" s="10" t="s">
        <v>41</v>
      </c>
      <c r="C101" s="58">
        <v>1306.6300000000001</v>
      </c>
      <c r="D101" s="58">
        <v>1440</v>
      </c>
      <c r="E101" s="59">
        <f t="shared" si="8"/>
        <v>10.207174180908126</v>
      </c>
      <c r="F101" s="74">
        <v>3760.86</v>
      </c>
      <c r="G101" s="74">
        <v>4055.93</v>
      </c>
      <c r="H101" s="59">
        <f t="shared" si="9"/>
        <v>7.8458118621804545</v>
      </c>
      <c r="I101" s="13">
        <v>1306.6300000000001</v>
      </c>
      <c r="J101" s="13">
        <v>1440</v>
      </c>
      <c r="K101" s="34">
        <v>3760.86</v>
      </c>
      <c r="L101" s="45">
        <v>4055.93</v>
      </c>
    </row>
    <row r="102" spans="1:12" ht="24" x14ac:dyDescent="0.25">
      <c r="A102" s="21" t="s">
        <v>72</v>
      </c>
      <c r="B102" s="10" t="s">
        <v>20</v>
      </c>
      <c r="C102" s="58">
        <v>1306.6300000000001</v>
      </c>
      <c r="D102" s="58">
        <v>1440</v>
      </c>
      <c r="E102" s="59">
        <f t="shared" si="8"/>
        <v>10.207174180908126</v>
      </c>
      <c r="F102" s="74">
        <v>2643.09</v>
      </c>
      <c r="G102" s="74">
        <v>3030.78</v>
      </c>
      <c r="H102" s="59">
        <f t="shared" si="9"/>
        <v>14.668058976425314</v>
      </c>
      <c r="I102" s="13">
        <f t="shared" si="7"/>
        <v>1107.3135593220341</v>
      </c>
      <c r="J102" s="13">
        <f t="shared" si="7"/>
        <v>1220.3389830508474</v>
      </c>
      <c r="K102" s="34">
        <v>2239.91</v>
      </c>
      <c r="L102" s="45">
        <v>2568.46</v>
      </c>
    </row>
    <row r="103" spans="1:12" ht="16.5" x14ac:dyDescent="0.25">
      <c r="A103" s="21" t="s">
        <v>72</v>
      </c>
      <c r="B103" s="10" t="s">
        <v>13</v>
      </c>
      <c r="C103" s="58">
        <v>1306.6300000000001</v>
      </c>
      <c r="D103" s="58">
        <v>1440</v>
      </c>
      <c r="E103" s="59">
        <f t="shared" si="8"/>
        <v>10.207174180908126</v>
      </c>
      <c r="F103" s="74">
        <v>1828.14</v>
      </c>
      <c r="G103" s="74">
        <v>1832.22</v>
      </c>
      <c r="H103" s="59">
        <f t="shared" si="9"/>
        <v>0.22317765597821904</v>
      </c>
      <c r="I103" s="13">
        <f t="shared" si="7"/>
        <v>1107.3135593220341</v>
      </c>
      <c r="J103" s="13">
        <f t="shared" si="7"/>
        <v>1220.3389830508474</v>
      </c>
      <c r="K103" s="34">
        <v>1549.27</v>
      </c>
      <c r="L103" s="45">
        <v>1552.73</v>
      </c>
    </row>
    <row r="104" spans="1:12" ht="16.5" x14ac:dyDescent="0.25">
      <c r="A104" s="21" t="s">
        <v>72</v>
      </c>
      <c r="B104" s="9" t="s">
        <v>1</v>
      </c>
      <c r="C104" s="71"/>
      <c r="D104" s="71"/>
      <c r="E104" s="59"/>
      <c r="F104" s="72"/>
      <c r="G104" s="72"/>
      <c r="H104" s="59"/>
      <c r="I104" s="13"/>
      <c r="J104" s="13"/>
      <c r="K104" s="33"/>
      <c r="L104" s="44"/>
    </row>
    <row r="105" spans="1:12" ht="16.5" x14ac:dyDescent="0.25">
      <c r="A105" s="21" t="s">
        <v>72</v>
      </c>
      <c r="B105" s="10" t="s">
        <v>45</v>
      </c>
      <c r="C105" s="63">
        <v>1306.6300000000001</v>
      </c>
      <c r="D105" s="58">
        <v>1440</v>
      </c>
      <c r="E105" s="59">
        <f t="shared" si="8"/>
        <v>10.207174180908126</v>
      </c>
      <c r="F105" s="60">
        <v>2700.1</v>
      </c>
      <c r="G105" s="60">
        <v>2943.36</v>
      </c>
      <c r="H105" s="59">
        <f t="shared" si="9"/>
        <v>9.0092959520017928</v>
      </c>
      <c r="I105" s="13">
        <f t="shared" si="7"/>
        <v>1107.3135593220341</v>
      </c>
      <c r="J105" s="13">
        <f t="shared" si="7"/>
        <v>1220.3389830508474</v>
      </c>
      <c r="K105" s="28">
        <v>2288.2199999999998</v>
      </c>
      <c r="L105" s="40">
        <v>2494.37</v>
      </c>
    </row>
    <row r="106" spans="1:12" ht="16.5" x14ac:dyDescent="0.25">
      <c r="A106" s="21" t="s">
        <v>72</v>
      </c>
      <c r="B106" s="10" t="s">
        <v>27</v>
      </c>
      <c r="C106" s="63">
        <v>23.92</v>
      </c>
      <c r="D106" s="58">
        <v>26</v>
      </c>
      <c r="E106" s="59">
        <f t="shared" si="8"/>
        <v>8.6956521739130324</v>
      </c>
      <c r="F106" s="60">
        <v>24.66</v>
      </c>
      <c r="G106" s="60">
        <v>28.79</v>
      </c>
      <c r="H106" s="59">
        <f t="shared" si="9"/>
        <v>16.747769667477684</v>
      </c>
      <c r="I106" s="13">
        <f t="shared" si="7"/>
        <v>20.271186440677969</v>
      </c>
      <c r="J106" s="13">
        <f t="shared" si="7"/>
        <v>22.033898305084747</v>
      </c>
      <c r="K106" s="28">
        <v>20.9</v>
      </c>
      <c r="L106" s="40">
        <v>24.4</v>
      </c>
    </row>
    <row r="107" spans="1:12" ht="24" x14ac:dyDescent="0.25">
      <c r="A107" s="21" t="s">
        <v>72</v>
      </c>
      <c r="B107" s="10" t="s">
        <v>53</v>
      </c>
      <c r="C107" s="73">
        <v>1306.6300000000001</v>
      </c>
      <c r="D107" s="58">
        <v>1440</v>
      </c>
      <c r="E107" s="59">
        <f t="shared" si="8"/>
        <v>10.207174180908126</v>
      </c>
      <c r="F107" s="74">
        <v>2643.09</v>
      </c>
      <c r="G107" s="74">
        <v>3030.78</v>
      </c>
      <c r="H107" s="59">
        <f t="shared" si="9"/>
        <v>14.668058976425314</v>
      </c>
      <c r="I107" s="13">
        <f t="shared" si="7"/>
        <v>1107.3135593220341</v>
      </c>
      <c r="J107" s="13">
        <f t="shared" si="7"/>
        <v>1220.3389830508474</v>
      </c>
      <c r="K107" s="34">
        <v>2239.91</v>
      </c>
      <c r="L107" s="45">
        <v>2568.46</v>
      </c>
    </row>
    <row r="108" spans="1:12" ht="24" x14ac:dyDescent="0.25">
      <c r="A108" s="21" t="s">
        <v>72</v>
      </c>
      <c r="B108" s="10" t="s">
        <v>37</v>
      </c>
      <c r="C108" s="73">
        <v>21</v>
      </c>
      <c r="D108" s="58">
        <v>25</v>
      </c>
      <c r="E108" s="59">
        <f t="shared" si="8"/>
        <v>19.047619047619051</v>
      </c>
      <c r="F108" s="74">
        <v>27.59</v>
      </c>
      <c r="G108" s="74">
        <v>30.57</v>
      </c>
      <c r="H108" s="59">
        <f t="shared" si="9"/>
        <v>10.801014860456675</v>
      </c>
      <c r="I108" s="13">
        <f t="shared" si="7"/>
        <v>17.796610169491526</v>
      </c>
      <c r="J108" s="13">
        <f t="shared" si="7"/>
        <v>21.186440677966104</v>
      </c>
      <c r="K108" s="34">
        <v>23.38</v>
      </c>
      <c r="L108" s="45">
        <v>25.91</v>
      </c>
    </row>
    <row r="109" spans="1:12" ht="24" x14ac:dyDescent="0.25">
      <c r="A109" s="21" t="s">
        <v>72</v>
      </c>
      <c r="B109" s="10" t="s">
        <v>54</v>
      </c>
      <c r="C109" s="73">
        <v>1306.6300000000001</v>
      </c>
      <c r="D109" s="58">
        <v>1440</v>
      </c>
      <c r="E109" s="59">
        <f t="shared" si="8"/>
        <v>10.207174180908126</v>
      </c>
      <c r="F109" s="74">
        <v>1828.14</v>
      </c>
      <c r="G109" s="74">
        <v>1832.22</v>
      </c>
      <c r="H109" s="59">
        <f t="shared" si="9"/>
        <v>0.22317765597821904</v>
      </c>
      <c r="I109" s="13">
        <f t="shared" si="7"/>
        <v>1107.3135593220341</v>
      </c>
      <c r="J109" s="13">
        <f t="shared" si="7"/>
        <v>1220.3389830508474</v>
      </c>
      <c r="K109" s="34">
        <v>1549.27</v>
      </c>
      <c r="L109" s="45">
        <v>1552.73</v>
      </c>
    </row>
    <row r="110" spans="1:12" ht="16.5" customHeight="1" x14ac:dyDescent="0.25">
      <c r="A110" s="21" t="s">
        <v>72</v>
      </c>
      <c r="B110" s="10" t="s">
        <v>38</v>
      </c>
      <c r="C110" s="73">
        <v>21</v>
      </c>
      <c r="D110" s="58">
        <v>25</v>
      </c>
      <c r="E110" s="59">
        <f t="shared" si="8"/>
        <v>19.047619047619051</v>
      </c>
      <c r="F110" s="74">
        <v>27.59</v>
      </c>
      <c r="G110" s="74">
        <v>30.57</v>
      </c>
      <c r="H110" s="59">
        <f t="shared" si="9"/>
        <v>10.801014860456675</v>
      </c>
      <c r="I110" s="13">
        <f t="shared" si="7"/>
        <v>17.796610169491526</v>
      </c>
      <c r="J110" s="13">
        <f t="shared" si="7"/>
        <v>21.186440677966104</v>
      </c>
      <c r="K110" s="34">
        <v>23.38</v>
      </c>
      <c r="L110" s="45">
        <v>25.91</v>
      </c>
    </row>
    <row r="111" spans="1:12" ht="16.5" x14ac:dyDescent="0.25">
      <c r="A111" s="21" t="s">
        <v>72</v>
      </c>
      <c r="B111" s="9" t="s">
        <v>2</v>
      </c>
      <c r="C111" s="71"/>
      <c r="D111" s="71"/>
      <c r="E111" s="59"/>
      <c r="F111" s="72"/>
      <c r="G111" s="72"/>
      <c r="H111" s="59"/>
      <c r="I111" s="13"/>
      <c r="J111" s="13"/>
      <c r="K111" s="33"/>
      <c r="L111" s="44"/>
    </row>
    <row r="112" spans="1:12" ht="16.5" x14ac:dyDescent="0.25">
      <c r="A112" s="21" t="s">
        <v>72</v>
      </c>
      <c r="B112" s="10" t="s">
        <v>17</v>
      </c>
      <c r="C112" s="73">
        <v>19.489999999999998</v>
      </c>
      <c r="D112" s="58">
        <v>22</v>
      </c>
      <c r="E112" s="59">
        <f t="shared" si="8"/>
        <v>12.878399179066193</v>
      </c>
      <c r="F112" s="74">
        <v>20.91</v>
      </c>
      <c r="G112" s="74">
        <v>24.11</v>
      </c>
      <c r="H112" s="59">
        <f t="shared" si="9"/>
        <v>15.3036824485892</v>
      </c>
      <c r="I112" s="13">
        <f t="shared" si="7"/>
        <v>16.516949152542374</v>
      </c>
      <c r="J112" s="13">
        <f t="shared" si="7"/>
        <v>18.64406779661017</v>
      </c>
      <c r="K112" s="34">
        <v>17.72</v>
      </c>
      <c r="L112" s="45">
        <v>20.43</v>
      </c>
    </row>
    <row r="113" spans="1:12" ht="16.5" x14ac:dyDescent="0.25">
      <c r="A113" s="21" t="s">
        <v>72</v>
      </c>
      <c r="B113" s="10" t="s">
        <v>13</v>
      </c>
      <c r="C113" s="73">
        <v>21</v>
      </c>
      <c r="D113" s="58">
        <v>23</v>
      </c>
      <c r="E113" s="59">
        <f t="shared" si="8"/>
        <v>9.5238095238095326</v>
      </c>
      <c r="F113" s="74">
        <v>27.59</v>
      </c>
      <c r="G113" s="74">
        <v>30.57</v>
      </c>
      <c r="H113" s="59">
        <f t="shared" si="9"/>
        <v>10.801014860456675</v>
      </c>
      <c r="I113" s="13">
        <f t="shared" si="7"/>
        <v>17.796610169491526</v>
      </c>
      <c r="J113" s="13">
        <f t="shared" si="7"/>
        <v>19.491525423728813</v>
      </c>
      <c r="K113" s="34">
        <v>23.38</v>
      </c>
      <c r="L113" s="45">
        <v>25.91</v>
      </c>
    </row>
    <row r="114" spans="1:12" ht="16.5" x14ac:dyDescent="0.25">
      <c r="A114" s="21" t="s">
        <v>72</v>
      </c>
      <c r="B114" s="9" t="s">
        <v>3</v>
      </c>
      <c r="C114" s="71"/>
      <c r="D114" s="71"/>
      <c r="E114" s="59"/>
      <c r="F114" s="72"/>
      <c r="G114" s="72"/>
      <c r="H114" s="59"/>
      <c r="I114" s="13"/>
      <c r="J114" s="13"/>
      <c r="K114" s="33"/>
      <c r="L114" s="44"/>
    </row>
    <row r="115" spans="1:12" ht="16.5" x14ac:dyDescent="0.25">
      <c r="A115" s="21" t="s">
        <v>72</v>
      </c>
      <c r="B115" s="10" t="s">
        <v>17</v>
      </c>
      <c r="C115" s="73">
        <v>18</v>
      </c>
      <c r="D115" s="58">
        <v>20</v>
      </c>
      <c r="E115" s="59">
        <f t="shared" si="8"/>
        <v>11.111111111111114</v>
      </c>
      <c r="F115" s="74">
        <v>19.8</v>
      </c>
      <c r="G115" s="74">
        <v>22.56</v>
      </c>
      <c r="H115" s="59">
        <f t="shared" si="9"/>
        <v>13.939393939393923</v>
      </c>
      <c r="I115" s="13">
        <f t="shared" si="7"/>
        <v>15.254237288135593</v>
      </c>
      <c r="J115" s="13">
        <f t="shared" si="7"/>
        <v>16.949152542372882</v>
      </c>
      <c r="K115" s="34">
        <v>16.78</v>
      </c>
      <c r="L115" s="45">
        <v>19.12</v>
      </c>
    </row>
    <row r="116" spans="1:12" ht="17.25" thickBot="1" x14ac:dyDescent="0.3">
      <c r="A116" s="21" t="s">
        <v>72</v>
      </c>
      <c r="B116" s="15" t="s">
        <v>13</v>
      </c>
      <c r="C116" s="76">
        <v>18</v>
      </c>
      <c r="D116" s="66">
        <v>20</v>
      </c>
      <c r="E116" s="59">
        <f t="shared" si="8"/>
        <v>11.111111111111114</v>
      </c>
      <c r="F116" s="77">
        <v>20.18</v>
      </c>
      <c r="G116" s="77">
        <v>34.86</v>
      </c>
      <c r="H116" s="59">
        <f t="shared" si="9"/>
        <v>72.745292368681845</v>
      </c>
      <c r="I116" s="24">
        <f t="shared" si="7"/>
        <v>15.254237288135593</v>
      </c>
      <c r="J116" s="24">
        <f t="shared" si="7"/>
        <v>16.949152542372882</v>
      </c>
      <c r="K116" s="35">
        <v>17.100000000000001</v>
      </c>
      <c r="L116" s="46">
        <v>29.54</v>
      </c>
    </row>
    <row r="117" spans="1:12" ht="17.25" x14ac:dyDescent="0.25">
      <c r="A117" s="20" t="s">
        <v>73</v>
      </c>
      <c r="B117" s="18" t="s">
        <v>26</v>
      </c>
      <c r="C117" s="68"/>
      <c r="D117" s="68"/>
      <c r="E117" s="69"/>
      <c r="F117" s="70"/>
      <c r="G117" s="70"/>
      <c r="H117" s="69"/>
      <c r="I117" s="26"/>
      <c r="J117" s="26"/>
      <c r="K117" s="32"/>
      <c r="L117" s="43"/>
    </row>
    <row r="118" spans="1:12" ht="16.5" x14ac:dyDescent="0.25">
      <c r="A118" s="21" t="s">
        <v>73</v>
      </c>
      <c r="B118" s="10" t="s">
        <v>17</v>
      </c>
      <c r="C118" s="58">
        <v>1306.6300000000001</v>
      </c>
      <c r="D118" s="58">
        <v>1440</v>
      </c>
      <c r="E118" s="59">
        <f t="shared" si="8"/>
        <v>10.207174180908126</v>
      </c>
      <c r="F118" s="74">
        <v>2700.1</v>
      </c>
      <c r="G118" s="74">
        <v>2943.36</v>
      </c>
      <c r="H118" s="59">
        <f t="shared" si="9"/>
        <v>9.0092959520017928</v>
      </c>
      <c r="I118" s="13">
        <f t="shared" si="7"/>
        <v>1107.3135593220341</v>
      </c>
      <c r="J118" s="13">
        <f t="shared" si="7"/>
        <v>1220.3389830508474</v>
      </c>
      <c r="K118" s="28">
        <v>2288.2199999999998</v>
      </c>
      <c r="L118" s="40">
        <v>2494.37</v>
      </c>
    </row>
    <row r="119" spans="1:12" ht="25.5" customHeight="1" x14ac:dyDescent="0.25">
      <c r="A119" s="21" t="s">
        <v>73</v>
      </c>
      <c r="B119" s="10" t="s">
        <v>14</v>
      </c>
      <c r="C119" s="58">
        <v>1306.6300000000001</v>
      </c>
      <c r="D119" s="58">
        <v>1440</v>
      </c>
      <c r="E119" s="59">
        <f t="shared" si="8"/>
        <v>10.207174180908126</v>
      </c>
      <c r="F119" s="74">
        <v>4406.88</v>
      </c>
      <c r="G119" s="74">
        <v>3082.29</v>
      </c>
      <c r="H119" s="59">
        <f t="shared" si="9"/>
        <v>-30.057319464110662</v>
      </c>
      <c r="I119" s="13">
        <f t="shared" si="7"/>
        <v>1107.3135593220341</v>
      </c>
      <c r="J119" s="13">
        <f t="shared" si="7"/>
        <v>1220.3389830508474</v>
      </c>
      <c r="K119" s="50">
        <v>3734.64</v>
      </c>
      <c r="L119" s="51">
        <v>2612.11</v>
      </c>
    </row>
    <row r="120" spans="1:12" ht="15" customHeight="1" x14ac:dyDescent="0.25">
      <c r="A120" s="21" t="s">
        <v>73</v>
      </c>
      <c r="B120" s="10" t="s">
        <v>42</v>
      </c>
      <c r="C120" s="58">
        <v>1306.6300000000001</v>
      </c>
      <c r="D120" s="58">
        <v>1440</v>
      </c>
      <c r="E120" s="59">
        <f t="shared" si="8"/>
        <v>10.207174180908126</v>
      </c>
      <c r="F120" s="74">
        <v>2537.85</v>
      </c>
      <c r="G120" s="74">
        <v>2943.38</v>
      </c>
      <c r="H120" s="59">
        <f t="shared" si="9"/>
        <v>15.979273794747527</v>
      </c>
      <c r="I120" s="13">
        <f t="shared" si="7"/>
        <v>1107.3135593220341</v>
      </c>
      <c r="J120" s="13">
        <f t="shared" si="7"/>
        <v>1220.3389830508474</v>
      </c>
      <c r="K120" s="50">
        <v>2150.7199999999998</v>
      </c>
      <c r="L120" s="51">
        <v>2494.39</v>
      </c>
    </row>
    <row r="121" spans="1:12" ht="38.25" customHeight="1" x14ac:dyDescent="0.25">
      <c r="A121" s="21" t="s">
        <v>73</v>
      </c>
      <c r="B121" s="10" t="s">
        <v>16</v>
      </c>
      <c r="C121" s="58">
        <v>1306.6300000000001</v>
      </c>
      <c r="D121" s="58">
        <v>1440</v>
      </c>
      <c r="E121" s="59">
        <f t="shared" si="8"/>
        <v>10.207174180908126</v>
      </c>
      <c r="F121" s="74">
        <v>1598.53</v>
      </c>
      <c r="G121" s="74">
        <v>2321.64</v>
      </c>
      <c r="H121" s="59">
        <f t="shared" si="9"/>
        <v>45.235935515755102</v>
      </c>
      <c r="I121" s="13">
        <f t="shared" si="7"/>
        <v>1107.3135593220341</v>
      </c>
      <c r="J121" s="13">
        <f t="shared" si="7"/>
        <v>1220.3389830508474</v>
      </c>
      <c r="K121" s="50">
        <v>1354.69</v>
      </c>
      <c r="L121" s="51">
        <v>1967.49</v>
      </c>
    </row>
    <row r="122" spans="1:12" ht="16.5" x14ac:dyDescent="0.25">
      <c r="A122" s="21" t="s">
        <v>73</v>
      </c>
      <c r="B122" s="9" t="s">
        <v>1</v>
      </c>
      <c r="C122" s="71"/>
      <c r="D122" s="71"/>
      <c r="E122" s="59"/>
      <c r="F122" s="72"/>
      <c r="G122" s="72"/>
      <c r="H122" s="59"/>
      <c r="I122" s="13"/>
      <c r="J122" s="13"/>
      <c r="K122" s="33"/>
      <c r="L122" s="44"/>
    </row>
    <row r="123" spans="1:12" ht="16.5" x14ac:dyDescent="0.25">
      <c r="A123" s="21" t="s">
        <v>73</v>
      </c>
      <c r="B123" s="10" t="s">
        <v>28</v>
      </c>
      <c r="C123" s="63">
        <v>1306.6300000000001</v>
      </c>
      <c r="D123" s="58">
        <v>1440</v>
      </c>
      <c r="E123" s="59">
        <f t="shared" si="8"/>
        <v>10.207174180908126</v>
      </c>
      <c r="F123" s="60">
        <v>2700.1</v>
      </c>
      <c r="G123" s="60">
        <v>2943.36</v>
      </c>
      <c r="H123" s="59">
        <f t="shared" si="9"/>
        <v>9.0092959520017928</v>
      </c>
      <c r="I123" s="13">
        <f t="shared" si="7"/>
        <v>1107.3135593220341</v>
      </c>
      <c r="J123" s="13">
        <f t="shared" si="7"/>
        <v>1220.3389830508474</v>
      </c>
      <c r="K123" s="28">
        <v>2288.2199999999998</v>
      </c>
      <c r="L123" s="40">
        <v>2494.37</v>
      </c>
    </row>
    <row r="124" spans="1:12" ht="24" x14ac:dyDescent="0.25">
      <c r="A124" s="21" t="s">
        <v>73</v>
      </c>
      <c r="B124" s="10" t="s">
        <v>57</v>
      </c>
      <c r="C124" s="63">
        <v>23.92</v>
      </c>
      <c r="D124" s="58">
        <v>28</v>
      </c>
      <c r="E124" s="59">
        <f t="shared" si="8"/>
        <v>17.056856187290961</v>
      </c>
      <c r="F124" s="60">
        <v>24.66</v>
      </c>
      <c r="G124" s="60">
        <v>28.79</v>
      </c>
      <c r="H124" s="59">
        <f t="shared" si="9"/>
        <v>16.747769667477684</v>
      </c>
      <c r="I124" s="13">
        <f t="shared" si="7"/>
        <v>20.271186440677969</v>
      </c>
      <c r="J124" s="13">
        <f t="shared" si="7"/>
        <v>23.728813559322035</v>
      </c>
      <c r="K124" s="28">
        <v>20.9</v>
      </c>
      <c r="L124" s="40">
        <v>24.4</v>
      </c>
    </row>
    <row r="125" spans="1:12" ht="24" x14ac:dyDescent="0.25">
      <c r="A125" s="21" t="s">
        <v>73</v>
      </c>
      <c r="B125" s="10" t="s">
        <v>58</v>
      </c>
      <c r="C125" s="63">
        <v>20.04</v>
      </c>
      <c r="D125" s="58">
        <v>22</v>
      </c>
      <c r="E125" s="59">
        <f t="shared" si="8"/>
        <v>9.7804391217565012</v>
      </c>
      <c r="F125" s="60">
        <v>20.91</v>
      </c>
      <c r="G125" s="60">
        <v>24.11</v>
      </c>
      <c r="H125" s="59">
        <f t="shared" si="9"/>
        <v>15.3036824485892</v>
      </c>
      <c r="I125" s="25">
        <f t="shared" ref="I125:J125" si="10">C125/1.18</f>
        <v>16.983050847457626</v>
      </c>
      <c r="J125" s="13">
        <f t="shared" si="10"/>
        <v>18.64406779661017</v>
      </c>
      <c r="K125" s="28">
        <v>17.72</v>
      </c>
      <c r="L125" s="40">
        <v>20.43</v>
      </c>
    </row>
    <row r="126" spans="1:12" ht="24" x14ac:dyDescent="0.25">
      <c r="A126" s="21" t="s">
        <v>73</v>
      </c>
      <c r="B126" s="10" t="s">
        <v>55</v>
      </c>
      <c r="C126" s="73">
        <v>1306.6300000000001</v>
      </c>
      <c r="D126" s="58">
        <v>1440</v>
      </c>
      <c r="E126" s="59">
        <f t="shared" si="8"/>
        <v>10.207174180908126</v>
      </c>
      <c r="F126" s="74">
        <v>4406.88</v>
      </c>
      <c r="G126" s="74">
        <v>3082.29</v>
      </c>
      <c r="H126" s="59">
        <f t="shared" si="9"/>
        <v>-30.057319464110662</v>
      </c>
      <c r="I126" s="13">
        <f t="shared" si="7"/>
        <v>1107.3135593220341</v>
      </c>
      <c r="J126" s="13">
        <f t="shared" si="7"/>
        <v>1220.3389830508474</v>
      </c>
      <c r="K126" s="50">
        <v>3734.64</v>
      </c>
      <c r="L126" s="51">
        <v>2612.11</v>
      </c>
    </row>
    <row r="127" spans="1:12" ht="24" x14ac:dyDescent="0.25">
      <c r="A127" s="21" t="s">
        <v>73</v>
      </c>
      <c r="B127" s="10" t="s">
        <v>39</v>
      </c>
      <c r="C127" s="73">
        <v>35</v>
      </c>
      <c r="D127" s="58">
        <v>39</v>
      </c>
      <c r="E127" s="59">
        <f t="shared" si="8"/>
        <v>11.428571428571431</v>
      </c>
      <c r="F127" s="74">
        <v>35.46</v>
      </c>
      <c r="G127" s="74">
        <v>54.1</v>
      </c>
      <c r="H127" s="59">
        <f t="shared" si="9"/>
        <v>52.566271855611944</v>
      </c>
      <c r="I127" s="13">
        <f t="shared" si="7"/>
        <v>29.661016949152543</v>
      </c>
      <c r="J127" s="13">
        <f t="shared" si="7"/>
        <v>33.050847457627121</v>
      </c>
      <c r="K127" s="50">
        <v>30.05</v>
      </c>
      <c r="L127" s="51">
        <v>45.85</v>
      </c>
    </row>
    <row r="128" spans="1:12" ht="26.25" customHeight="1" x14ac:dyDescent="0.25">
      <c r="A128" s="21" t="s">
        <v>73</v>
      </c>
      <c r="B128" s="10" t="s">
        <v>56</v>
      </c>
      <c r="C128" s="73">
        <v>1306.6300000000001</v>
      </c>
      <c r="D128" s="58">
        <v>1440</v>
      </c>
      <c r="E128" s="59">
        <f t="shared" si="8"/>
        <v>10.207174180908126</v>
      </c>
      <c r="F128" s="74">
        <v>2537.85</v>
      </c>
      <c r="G128" s="74">
        <v>2943.38</v>
      </c>
      <c r="H128" s="59">
        <f t="shared" si="9"/>
        <v>15.979273794747527</v>
      </c>
      <c r="I128" s="13">
        <f t="shared" si="7"/>
        <v>1107.3135593220341</v>
      </c>
      <c r="J128" s="13">
        <f t="shared" si="7"/>
        <v>1220.3389830508474</v>
      </c>
      <c r="K128" s="50">
        <v>2150.7199999999998</v>
      </c>
      <c r="L128" s="51">
        <v>2494.39</v>
      </c>
    </row>
    <row r="129" spans="1:12" ht="24" customHeight="1" x14ac:dyDescent="0.25">
      <c r="A129" s="21" t="s">
        <v>73</v>
      </c>
      <c r="B129" s="10" t="s">
        <v>43</v>
      </c>
      <c r="C129" s="73">
        <v>29.67</v>
      </c>
      <c r="D129" s="58">
        <v>33</v>
      </c>
      <c r="E129" s="59">
        <f t="shared" si="8"/>
        <v>11.223458038422635</v>
      </c>
      <c r="F129" s="74">
        <v>29.67</v>
      </c>
      <c r="G129" s="74">
        <v>38.92</v>
      </c>
      <c r="H129" s="59">
        <f t="shared" si="9"/>
        <v>31.176272328951796</v>
      </c>
      <c r="I129" s="13">
        <f t="shared" si="7"/>
        <v>25.144067796610173</v>
      </c>
      <c r="J129" s="13">
        <f t="shared" si="7"/>
        <v>27.966101694915256</v>
      </c>
      <c r="K129" s="50">
        <v>25.14</v>
      </c>
      <c r="L129" s="51">
        <v>32.979999999999997</v>
      </c>
    </row>
    <row r="130" spans="1:12" ht="16.5" x14ac:dyDescent="0.25">
      <c r="A130" s="21" t="s">
        <v>73</v>
      </c>
      <c r="B130" s="9" t="s">
        <v>2</v>
      </c>
      <c r="C130" s="71"/>
      <c r="D130" s="71"/>
      <c r="E130" s="59"/>
      <c r="F130" s="72"/>
      <c r="G130" s="72"/>
      <c r="H130" s="59"/>
      <c r="I130" s="13"/>
      <c r="J130" s="13"/>
      <c r="K130" s="33"/>
      <c r="L130" s="44"/>
    </row>
    <row r="131" spans="1:12" ht="37.5" customHeight="1" x14ac:dyDescent="0.25">
      <c r="A131" s="21" t="s">
        <v>73</v>
      </c>
      <c r="B131" s="10" t="s">
        <v>15</v>
      </c>
      <c r="C131" s="73">
        <v>28.96</v>
      </c>
      <c r="D131" s="58">
        <v>33</v>
      </c>
      <c r="E131" s="59">
        <f t="shared" si="8"/>
        <v>13.950276243093924</v>
      </c>
      <c r="F131" s="74">
        <v>28.96</v>
      </c>
      <c r="G131" s="74">
        <v>37.42</v>
      </c>
      <c r="H131" s="59">
        <f t="shared" si="9"/>
        <v>29.212707182320457</v>
      </c>
      <c r="I131" s="13">
        <f t="shared" si="7"/>
        <v>24.542372881355934</v>
      </c>
      <c r="J131" s="13">
        <f t="shared" si="7"/>
        <v>27.966101694915256</v>
      </c>
      <c r="K131" s="50">
        <v>24.54</v>
      </c>
      <c r="L131" s="51">
        <v>31.71</v>
      </c>
    </row>
    <row r="132" spans="1:12" ht="16.5" x14ac:dyDescent="0.25">
      <c r="A132" s="21" t="s">
        <v>73</v>
      </c>
      <c r="B132" s="10" t="s">
        <v>17</v>
      </c>
      <c r="C132" s="73">
        <v>20.91</v>
      </c>
      <c r="D132" s="58">
        <v>24.11</v>
      </c>
      <c r="E132" s="59">
        <f t="shared" si="8"/>
        <v>15.3036824485892</v>
      </c>
      <c r="F132" s="74">
        <v>20.91</v>
      </c>
      <c r="G132" s="74">
        <v>24.11</v>
      </c>
      <c r="H132" s="59">
        <f t="shared" si="9"/>
        <v>15.3036824485892</v>
      </c>
      <c r="I132" s="13">
        <f t="shared" si="7"/>
        <v>17.720338983050848</v>
      </c>
      <c r="J132" s="13">
        <f t="shared" si="7"/>
        <v>20.432203389830509</v>
      </c>
      <c r="K132" s="34">
        <v>17.72</v>
      </c>
      <c r="L132" s="45">
        <v>20.43</v>
      </c>
    </row>
    <row r="133" spans="1:12" ht="16.5" x14ac:dyDescent="0.25">
      <c r="A133" s="21" t="s">
        <v>73</v>
      </c>
      <c r="B133" s="10" t="s">
        <v>6</v>
      </c>
      <c r="C133" s="73">
        <v>24.1</v>
      </c>
      <c r="D133" s="58">
        <v>27</v>
      </c>
      <c r="E133" s="59">
        <f t="shared" si="8"/>
        <v>12.033195020746888</v>
      </c>
      <c r="F133" s="74">
        <v>29.67</v>
      </c>
      <c r="G133" s="74">
        <v>38.92</v>
      </c>
      <c r="H133" s="59">
        <f t="shared" si="9"/>
        <v>31.176272328951796</v>
      </c>
      <c r="I133" s="13">
        <f t="shared" si="7"/>
        <v>20.423728813559325</v>
      </c>
      <c r="J133" s="13">
        <f t="shared" si="7"/>
        <v>22.881355932203391</v>
      </c>
      <c r="K133" s="28">
        <v>25.14</v>
      </c>
      <c r="L133" s="40">
        <v>32.979999999999997</v>
      </c>
    </row>
    <row r="134" spans="1:12" ht="25.5" customHeight="1" x14ac:dyDescent="0.25">
      <c r="A134" s="21" t="s">
        <v>73</v>
      </c>
      <c r="B134" s="10" t="s">
        <v>14</v>
      </c>
      <c r="C134" s="73">
        <v>23.5</v>
      </c>
      <c r="D134" s="58">
        <v>26</v>
      </c>
      <c r="E134" s="59">
        <f t="shared" si="8"/>
        <v>10.638297872340431</v>
      </c>
      <c r="F134" s="74">
        <v>35.46</v>
      </c>
      <c r="G134" s="74">
        <v>54.1</v>
      </c>
      <c r="H134" s="59">
        <f t="shared" si="9"/>
        <v>52.566271855611944</v>
      </c>
      <c r="I134" s="13">
        <f t="shared" si="7"/>
        <v>19.915254237288135</v>
      </c>
      <c r="J134" s="13">
        <f t="shared" si="7"/>
        <v>22.033898305084747</v>
      </c>
      <c r="K134" s="34">
        <v>30.05</v>
      </c>
      <c r="L134" s="45">
        <v>45.85</v>
      </c>
    </row>
    <row r="135" spans="1:12" ht="16.5" x14ac:dyDescent="0.25">
      <c r="A135" s="21" t="s">
        <v>73</v>
      </c>
      <c r="B135" s="9" t="s">
        <v>3</v>
      </c>
      <c r="C135" s="71"/>
      <c r="D135" s="71"/>
      <c r="E135" s="59"/>
      <c r="F135" s="72"/>
      <c r="G135" s="72"/>
      <c r="H135" s="59"/>
      <c r="I135" s="13"/>
      <c r="J135" s="13"/>
      <c r="K135" s="33"/>
      <c r="L135" s="44"/>
    </row>
    <row r="136" spans="1:12" ht="16.5" x14ac:dyDescent="0.25">
      <c r="A136" s="21" t="s">
        <v>73</v>
      </c>
      <c r="B136" s="10" t="s">
        <v>17</v>
      </c>
      <c r="C136" s="73">
        <v>19.8</v>
      </c>
      <c r="D136" s="58">
        <v>22.56</v>
      </c>
      <c r="E136" s="59">
        <f t="shared" si="8"/>
        <v>13.939393939393923</v>
      </c>
      <c r="F136" s="74">
        <v>19.8</v>
      </c>
      <c r="G136" s="74">
        <v>22.56</v>
      </c>
      <c r="H136" s="59">
        <f t="shared" si="9"/>
        <v>13.939393939393923</v>
      </c>
      <c r="I136" s="13">
        <f t="shared" si="7"/>
        <v>16.779661016949156</v>
      </c>
      <c r="J136" s="13">
        <f t="shared" si="7"/>
        <v>19.118644067796609</v>
      </c>
      <c r="K136" s="34">
        <v>16.78</v>
      </c>
      <c r="L136" s="45">
        <v>19.12</v>
      </c>
    </row>
    <row r="137" spans="1:12" ht="16.5" x14ac:dyDescent="0.25">
      <c r="A137" s="21" t="s">
        <v>73</v>
      </c>
      <c r="B137" s="10" t="s">
        <v>6</v>
      </c>
      <c r="C137" s="73">
        <v>21</v>
      </c>
      <c r="D137" s="58">
        <v>24</v>
      </c>
      <c r="E137" s="59">
        <f t="shared" si="8"/>
        <v>14.285714285714278</v>
      </c>
      <c r="F137" s="74">
        <v>28.46</v>
      </c>
      <c r="G137" s="74">
        <v>32.04</v>
      </c>
      <c r="H137" s="59">
        <f t="shared" si="9"/>
        <v>12.579058327477142</v>
      </c>
      <c r="I137" s="13">
        <f t="shared" si="7"/>
        <v>17.796610169491526</v>
      </c>
      <c r="J137" s="13">
        <f t="shared" si="7"/>
        <v>20.33898305084746</v>
      </c>
      <c r="K137" s="34">
        <v>24.12</v>
      </c>
      <c r="L137" s="45">
        <v>27.15</v>
      </c>
    </row>
    <row r="138" spans="1:12" ht="25.5" customHeight="1" thickBot="1" x14ac:dyDescent="0.3">
      <c r="A138" s="22" t="s">
        <v>73</v>
      </c>
      <c r="B138" s="15" t="s">
        <v>14</v>
      </c>
      <c r="C138" s="76">
        <v>29.1</v>
      </c>
      <c r="D138" s="66">
        <v>33</v>
      </c>
      <c r="E138" s="78">
        <f t="shared" si="8"/>
        <v>13.402061855670098</v>
      </c>
      <c r="F138" s="77">
        <v>29.1</v>
      </c>
      <c r="G138" s="77">
        <v>82.4</v>
      </c>
      <c r="H138" s="78">
        <f t="shared" si="9"/>
        <v>183.16151202749143</v>
      </c>
      <c r="I138" s="24">
        <f t="shared" ref="I138:J138" si="11">C138/1.18</f>
        <v>24.661016949152543</v>
      </c>
      <c r="J138" s="24">
        <f t="shared" si="11"/>
        <v>27.966101694915256</v>
      </c>
      <c r="K138" s="35">
        <v>24.66</v>
      </c>
      <c r="L138" s="46">
        <v>69.83</v>
      </c>
    </row>
    <row r="139" spans="1:12" ht="25.5" customHeight="1" x14ac:dyDescent="0.25">
      <c r="A139" s="57" t="s">
        <v>78</v>
      </c>
      <c r="B139" s="53"/>
      <c r="C139" s="54"/>
      <c r="D139" s="55"/>
      <c r="E139" s="56"/>
      <c r="F139" s="54"/>
      <c r="G139" s="54"/>
      <c r="H139" s="56"/>
      <c r="I139" s="55"/>
      <c r="J139" s="55"/>
      <c r="K139" s="54"/>
      <c r="L139" s="54"/>
    </row>
    <row r="140" spans="1:12" x14ac:dyDescent="0.25">
      <c r="F140" s="7"/>
      <c r="G140" s="7"/>
      <c r="K140" s="7"/>
      <c r="L140" s="7"/>
    </row>
    <row r="141" spans="1:12" x14ac:dyDescent="0.25">
      <c r="F141" s="7"/>
      <c r="G141" s="7"/>
      <c r="K141" s="7"/>
      <c r="L141" s="7"/>
    </row>
    <row r="142" spans="1:12" x14ac:dyDescent="0.25">
      <c r="F142" s="7"/>
      <c r="G142" s="7"/>
      <c r="K142" s="7"/>
      <c r="L142" s="7"/>
    </row>
    <row r="146" ht="39.75" customHeight="1" x14ac:dyDescent="0.25"/>
    <row r="186" ht="38.25" customHeight="1" x14ac:dyDescent="0.25"/>
    <row r="196" ht="31.5" customHeight="1" x14ac:dyDescent="0.25"/>
    <row r="197" ht="13.5" customHeight="1" x14ac:dyDescent="0.25"/>
    <row r="199" ht="12.75" customHeight="1" x14ac:dyDescent="0.25"/>
    <row r="201" ht="15" customHeight="1" x14ac:dyDescent="0.25"/>
    <row r="225" ht="39.75" customHeight="1" x14ac:dyDescent="0.25"/>
    <row r="226" ht="29.25" customHeight="1" x14ac:dyDescent="0.25"/>
    <row r="227" ht="61.5" customHeight="1" x14ac:dyDescent="0.25"/>
    <row r="231" ht="29.25" customHeight="1" x14ac:dyDescent="0.25"/>
    <row r="233" ht="63.75" customHeight="1" x14ac:dyDescent="0.25"/>
    <row r="236" ht="39.75" customHeight="1" x14ac:dyDescent="0.25"/>
    <row r="240" ht="26.25" customHeight="1" x14ac:dyDescent="0.25"/>
    <row r="241" ht="21.75" customHeight="1" x14ac:dyDescent="0.25"/>
  </sheetData>
  <mergeCells count="13">
    <mergeCell ref="K3:K4"/>
    <mergeCell ref="L3:L4"/>
    <mergeCell ref="J3:J4"/>
    <mergeCell ref="A1:J1"/>
    <mergeCell ref="D3:D4"/>
    <mergeCell ref="G3:G4"/>
    <mergeCell ref="A3:A4"/>
    <mergeCell ref="B3:B4"/>
    <mergeCell ref="C3:C4"/>
    <mergeCell ref="F3:F4"/>
    <mergeCell ref="H3:H4"/>
    <mergeCell ref="E3:E4"/>
    <mergeCell ref="I3:I4"/>
  </mergeCells>
  <printOptions horizontalCentered="1"/>
  <pageMargins left="0" right="0" top="0.39370078740157483" bottom="0" header="0" footer="0"/>
  <pageSetup paperSize="9" scale="56" fitToHeight="3" orientation="landscape" r:id="rId1"/>
  <rowBreaks count="2" manualBreakCount="2">
    <brk id="45" max="16383" man="1"/>
    <brk id="8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"/>
  <sheetViews>
    <sheetView zoomScaleNormal="100" workbookViewId="0">
      <pane xSplit="2" ySplit="3" topLeftCell="C40" activePane="bottomRight" state="frozen"/>
      <selection pane="topRight" activeCell="C1" sqref="C1"/>
      <selection pane="bottomLeft" activeCell="A4" sqref="A4"/>
      <selection pane="bottomRight" activeCell="K47" sqref="K47"/>
    </sheetView>
  </sheetViews>
  <sheetFormatPr defaultRowHeight="15" x14ac:dyDescent="0.25"/>
  <cols>
    <col min="1" max="1" width="12.42578125" style="111" customWidth="1"/>
    <col min="2" max="2" width="49" style="1" customWidth="1"/>
    <col min="3" max="3" width="12.140625" style="1" customWidth="1"/>
    <col min="4" max="4" width="9.85546875" style="1" customWidth="1"/>
    <col min="5" max="5" width="9" style="1" customWidth="1"/>
    <col min="6" max="6" width="11" style="5" customWidth="1"/>
    <col min="7" max="7" width="10.28515625" style="5" customWidth="1"/>
    <col min="8" max="8" width="9.140625" style="1" customWidth="1"/>
    <col min="9" max="10" width="11.5703125" style="1" customWidth="1"/>
    <col min="11" max="11" width="11.5703125" style="5" customWidth="1"/>
    <col min="12" max="12" width="11.140625" style="5" customWidth="1"/>
    <col min="13" max="16384" width="9.140625" style="1"/>
  </cols>
  <sheetData>
    <row r="1" spans="1:12" ht="20.25" customHeight="1" thickBot="1" x14ac:dyDescent="0.35">
      <c r="A1" s="134" t="s">
        <v>104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60.75" customHeight="1" x14ac:dyDescent="0.25">
      <c r="A2" s="128" t="s">
        <v>24</v>
      </c>
      <c r="B2" s="130" t="s">
        <v>25</v>
      </c>
      <c r="C2" s="125" t="s">
        <v>96</v>
      </c>
      <c r="D2" s="125" t="s">
        <v>97</v>
      </c>
      <c r="E2" s="132" t="s">
        <v>77</v>
      </c>
      <c r="F2" s="136" t="s">
        <v>98</v>
      </c>
      <c r="G2" s="136" t="s">
        <v>99</v>
      </c>
      <c r="H2" s="132" t="s">
        <v>64</v>
      </c>
      <c r="I2" s="125" t="s">
        <v>100</v>
      </c>
      <c r="J2" s="125" t="s">
        <v>101</v>
      </c>
      <c r="K2" s="136" t="s">
        <v>102</v>
      </c>
      <c r="L2" s="123" t="s">
        <v>103</v>
      </c>
    </row>
    <row r="3" spans="1:12" ht="15.75" thickBot="1" x14ac:dyDescent="0.3">
      <c r="A3" s="129"/>
      <c r="B3" s="131"/>
      <c r="C3" s="126"/>
      <c r="D3" s="126"/>
      <c r="E3" s="133"/>
      <c r="F3" s="137"/>
      <c r="G3" s="137"/>
      <c r="H3" s="133"/>
      <c r="I3" s="126"/>
      <c r="J3" s="126"/>
      <c r="K3" s="137"/>
      <c r="L3" s="124"/>
    </row>
    <row r="4" spans="1:12" ht="15.75" x14ac:dyDescent="0.25">
      <c r="A4" s="87"/>
      <c r="B4" s="18" t="s">
        <v>26</v>
      </c>
      <c r="C4" s="19"/>
      <c r="D4" s="19"/>
      <c r="E4" s="37"/>
      <c r="F4" s="37"/>
      <c r="G4" s="37"/>
      <c r="H4" s="37"/>
      <c r="I4" s="19"/>
      <c r="J4" s="19"/>
      <c r="K4" s="37"/>
      <c r="L4" s="39"/>
    </row>
    <row r="5" spans="1:12" ht="26.25" x14ac:dyDescent="0.25">
      <c r="A5" s="88" t="s">
        <v>66</v>
      </c>
      <c r="B5" s="82" t="s">
        <v>29</v>
      </c>
      <c r="C5" s="13">
        <v>1605</v>
      </c>
      <c r="D5" s="13">
        <v>1680</v>
      </c>
      <c r="E5" s="89">
        <f>D5/C5*100-100</f>
        <v>4.6728971962616725</v>
      </c>
      <c r="F5" s="13">
        <v>3125.47</v>
      </c>
      <c r="G5" s="13">
        <v>3251.23</v>
      </c>
      <c r="H5" s="89">
        <f>G5/F5*100-100</f>
        <v>4.0237148332890769</v>
      </c>
      <c r="I5" s="13">
        <f>C5/1.18</f>
        <v>1360.1694915254238</v>
      </c>
      <c r="J5" s="13">
        <f>D5/1.18</f>
        <v>1423.7288135593221</v>
      </c>
      <c r="K5" s="13">
        <v>2648.7</v>
      </c>
      <c r="L5" s="90">
        <v>2755.28</v>
      </c>
    </row>
    <row r="6" spans="1:12" ht="50.25" customHeight="1" x14ac:dyDescent="0.25">
      <c r="A6" s="88" t="s">
        <v>66</v>
      </c>
      <c r="B6" s="84" t="s">
        <v>110</v>
      </c>
      <c r="C6" s="13">
        <f>F6</f>
        <v>1474.85</v>
      </c>
      <c r="D6" s="13">
        <f>G6</f>
        <v>1526.81</v>
      </c>
      <c r="E6" s="89">
        <f t="shared" ref="E6:E7" si="0">D6/C6*100-100</f>
        <v>3.5230701427263966</v>
      </c>
      <c r="F6" s="13">
        <v>1474.85</v>
      </c>
      <c r="G6" s="13">
        <v>1526.81</v>
      </c>
      <c r="H6" s="89">
        <f t="shared" ref="H6:H7" si="1">G6/F6*100-100</f>
        <v>3.5230701427263966</v>
      </c>
      <c r="I6" s="13">
        <f t="shared" ref="I6:J7" si="2">C6/1.18</f>
        <v>1249.8728813559321</v>
      </c>
      <c r="J6" s="13">
        <f t="shared" si="2"/>
        <v>1293.906779661017</v>
      </c>
      <c r="K6" s="13">
        <f>F6/118*100</f>
        <v>1249.8728813559321</v>
      </c>
      <c r="L6" s="90">
        <f>G6/118*100</f>
        <v>1293.906779661017</v>
      </c>
    </row>
    <row r="7" spans="1:12" ht="52.5" customHeight="1" x14ac:dyDescent="0.25">
      <c r="A7" s="88" t="s">
        <v>66</v>
      </c>
      <c r="B7" s="112" t="s">
        <v>111</v>
      </c>
      <c r="C7" s="13">
        <v>1460</v>
      </c>
      <c r="D7" s="13">
        <v>1520</v>
      </c>
      <c r="E7" s="89">
        <f t="shared" si="0"/>
        <v>4.1095890410958873</v>
      </c>
      <c r="F7" s="13">
        <f>1884.55</f>
        <v>1884.55</v>
      </c>
      <c r="G7" s="13">
        <v>1946.71</v>
      </c>
      <c r="H7" s="89">
        <f t="shared" si="1"/>
        <v>3.2984001485765901</v>
      </c>
      <c r="I7" s="13">
        <f t="shared" si="2"/>
        <v>1237.2881355932204</v>
      </c>
      <c r="J7" s="13">
        <f t="shared" si="2"/>
        <v>1288.1355932203392</v>
      </c>
      <c r="K7" s="13">
        <f>F7/118*100</f>
        <v>1597.0762711864406</v>
      </c>
      <c r="L7" s="90">
        <f>G7/118*100</f>
        <v>1649.7542372881355</v>
      </c>
    </row>
    <row r="8" spans="1:12" ht="15.75" x14ac:dyDescent="0.25">
      <c r="A8" s="88"/>
      <c r="B8" s="12" t="s">
        <v>1</v>
      </c>
      <c r="C8" s="91"/>
      <c r="D8" s="91"/>
      <c r="E8" s="89"/>
      <c r="F8" s="91"/>
      <c r="G8" s="91"/>
      <c r="H8" s="89"/>
      <c r="I8" s="13"/>
      <c r="J8" s="13"/>
      <c r="K8" s="91"/>
      <c r="L8" s="41"/>
    </row>
    <row r="9" spans="1:12" ht="26.25" x14ac:dyDescent="0.25">
      <c r="A9" s="88" t="s">
        <v>66</v>
      </c>
      <c r="B9" s="82" t="s">
        <v>83</v>
      </c>
      <c r="C9" s="13">
        <v>1605</v>
      </c>
      <c r="D9" s="13">
        <v>1680</v>
      </c>
      <c r="E9" s="89">
        <f t="shared" ref="E9:E70" si="3">D9/C9*100-100</f>
        <v>4.6728971962616725</v>
      </c>
      <c r="F9" s="13">
        <v>3125.47</v>
      </c>
      <c r="G9" s="13">
        <v>3251.23</v>
      </c>
      <c r="H9" s="89">
        <f t="shared" ref="H9:H70" si="4">G9/F9*100-100</f>
        <v>4.0237148332890769</v>
      </c>
      <c r="I9" s="13">
        <f t="shared" ref="I9:J72" si="5">C9/1.18</f>
        <v>1360.1694915254238</v>
      </c>
      <c r="J9" s="13">
        <f t="shared" si="5"/>
        <v>1423.7288135593221</v>
      </c>
      <c r="K9" s="13">
        <v>2648.7</v>
      </c>
      <c r="L9" s="90">
        <v>2755.28</v>
      </c>
    </row>
    <row r="10" spans="1:12" ht="28.5" customHeight="1" x14ac:dyDescent="0.25">
      <c r="A10" s="88" t="s">
        <v>66</v>
      </c>
      <c r="B10" s="82" t="s">
        <v>27</v>
      </c>
      <c r="C10" s="13">
        <v>27.26</v>
      </c>
      <c r="D10" s="13">
        <v>28.31</v>
      </c>
      <c r="E10" s="89">
        <f t="shared" si="3"/>
        <v>3.851797505502546</v>
      </c>
      <c r="F10" s="13">
        <v>27.26</v>
      </c>
      <c r="G10" s="13">
        <v>28.31</v>
      </c>
      <c r="H10" s="89">
        <f t="shared" si="4"/>
        <v>3.851797505502546</v>
      </c>
      <c r="I10" s="13">
        <f t="shared" si="5"/>
        <v>23.101694915254239</v>
      </c>
      <c r="J10" s="13">
        <f t="shared" si="5"/>
        <v>23.991525423728813</v>
      </c>
      <c r="K10" s="13">
        <v>23.1</v>
      </c>
      <c r="L10" s="90">
        <v>23.99</v>
      </c>
    </row>
    <row r="11" spans="1:12" ht="38.25" customHeight="1" x14ac:dyDescent="0.25">
      <c r="A11" s="88" t="s">
        <v>66</v>
      </c>
      <c r="B11" s="84" t="s">
        <v>112</v>
      </c>
      <c r="C11" s="13">
        <v>1474.85</v>
      </c>
      <c r="D11" s="13">
        <f>G11</f>
        <v>1526.81</v>
      </c>
      <c r="E11" s="89">
        <f t="shared" si="3"/>
        <v>3.5230701427263966</v>
      </c>
      <c r="F11" s="13">
        <v>1474.85</v>
      </c>
      <c r="G11" s="13">
        <v>1526.81</v>
      </c>
      <c r="H11" s="89">
        <f t="shared" si="4"/>
        <v>3.5230701427263966</v>
      </c>
      <c r="I11" s="13">
        <f t="shared" si="5"/>
        <v>1249.8728813559321</v>
      </c>
      <c r="J11" s="13">
        <f t="shared" si="5"/>
        <v>1293.906779661017</v>
      </c>
      <c r="K11" s="13">
        <v>1249.8699999999999</v>
      </c>
      <c r="L11" s="90">
        <v>1293.9100000000001</v>
      </c>
    </row>
    <row r="12" spans="1:12" ht="45" customHeight="1" x14ac:dyDescent="0.25">
      <c r="A12" s="88" t="s">
        <v>66</v>
      </c>
      <c r="B12" s="84" t="s">
        <v>113</v>
      </c>
      <c r="C12" s="13">
        <v>31.21</v>
      </c>
      <c r="D12" s="13">
        <f>G12</f>
        <v>32.409999999999997</v>
      </c>
      <c r="E12" s="89">
        <f t="shared" si="3"/>
        <v>3.8449214995193586</v>
      </c>
      <c r="F12" s="13">
        <v>31.21</v>
      </c>
      <c r="G12" s="13">
        <v>32.409999999999997</v>
      </c>
      <c r="H12" s="89">
        <f t="shared" si="4"/>
        <v>3.8449214995193586</v>
      </c>
      <c r="I12" s="13">
        <f t="shared" si="5"/>
        <v>26.449152542372882</v>
      </c>
      <c r="J12" s="13">
        <f t="shared" si="5"/>
        <v>27.466101694915253</v>
      </c>
      <c r="K12" s="13">
        <v>26.45</v>
      </c>
      <c r="L12" s="90">
        <v>27.47</v>
      </c>
    </row>
    <row r="13" spans="1:12" ht="15.75" x14ac:dyDescent="0.25">
      <c r="A13" s="88"/>
      <c r="B13" s="8" t="s">
        <v>2</v>
      </c>
      <c r="C13" s="92"/>
      <c r="D13" s="92"/>
      <c r="E13" s="89"/>
      <c r="F13" s="92"/>
      <c r="G13" s="92"/>
      <c r="H13" s="89"/>
      <c r="I13" s="13"/>
      <c r="J13" s="13"/>
      <c r="K13" s="92"/>
      <c r="L13" s="42"/>
    </row>
    <row r="14" spans="1:12" ht="26.25" x14ac:dyDescent="0.25">
      <c r="A14" s="88" t="s">
        <v>66</v>
      </c>
      <c r="B14" s="82" t="s">
        <v>17</v>
      </c>
      <c r="C14" s="13">
        <v>26.86</v>
      </c>
      <c r="D14" s="13">
        <v>27.85</v>
      </c>
      <c r="E14" s="89">
        <f t="shared" si="3"/>
        <v>3.685778108711844</v>
      </c>
      <c r="F14" s="13">
        <v>26.86</v>
      </c>
      <c r="G14" s="13">
        <v>27.85</v>
      </c>
      <c r="H14" s="89">
        <f t="shared" si="4"/>
        <v>3.685778108711844</v>
      </c>
      <c r="I14" s="13">
        <f t="shared" si="5"/>
        <v>22.762711864406782</v>
      </c>
      <c r="J14" s="13">
        <f t="shared" si="5"/>
        <v>23.601694915254239</v>
      </c>
      <c r="K14" s="13">
        <v>22.76</v>
      </c>
      <c r="L14" s="90">
        <v>23.6</v>
      </c>
    </row>
    <row r="15" spans="1:12" ht="25.5" customHeight="1" x14ac:dyDescent="0.25">
      <c r="A15" s="88" t="s">
        <v>66</v>
      </c>
      <c r="B15" s="84" t="s">
        <v>40</v>
      </c>
      <c r="C15" s="13">
        <v>27.81</v>
      </c>
      <c r="D15" s="13">
        <v>28.92</v>
      </c>
      <c r="E15" s="89">
        <f t="shared" si="3"/>
        <v>3.9913700107874917</v>
      </c>
      <c r="F15" s="13">
        <v>27.81</v>
      </c>
      <c r="G15" s="13">
        <v>28.92</v>
      </c>
      <c r="H15" s="89">
        <f t="shared" si="4"/>
        <v>3.9913700107874917</v>
      </c>
      <c r="I15" s="13">
        <f t="shared" si="5"/>
        <v>23.567796610169491</v>
      </c>
      <c r="J15" s="13">
        <f t="shared" si="5"/>
        <v>24.50847457627119</v>
      </c>
      <c r="K15" s="13">
        <v>23.57</v>
      </c>
      <c r="L15" s="90">
        <v>24.51</v>
      </c>
    </row>
    <row r="16" spans="1:12" ht="26.25" x14ac:dyDescent="0.25">
      <c r="A16" s="88" t="s">
        <v>66</v>
      </c>
      <c r="B16" s="84" t="s">
        <v>93</v>
      </c>
      <c r="C16" s="13">
        <v>25</v>
      </c>
      <c r="D16" s="13">
        <v>27</v>
      </c>
      <c r="E16" s="89">
        <f t="shared" si="3"/>
        <v>8</v>
      </c>
      <c r="F16" s="13">
        <v>27.81</v>
      </c>
      <c r="G16" s="13">
        <v>28.92</v>
      </c>
      <c r="H16" s="89">
        <f t="shared" si="4"/>
        <v>3.9913700107874917</v>
      </c>
      <c r="I16" s="13">
        <f>C16/1.18</f>
        <v>21.186440677966104</v>
      </c>
      <c r="J16" s="13">
        <f>D16/1.18</f>
        <v>22.881355932203391</v>
      </c>
      <c r="K16" s="13">
        <v>23.57</v>
      </c>
      <c r="L16" s="90">
        <v>24.51</v>
      </c>
    </row>
    <row r="17" spans="1:12" ht="15.75" x14ac:dyDescent="0.25">
      <c r="A17" s="88"/>
      <c r="B17" s="12" t="s">
        <v>3</v>
      </c>
      <c r="C17" s="91"/>
      <c r="D17" s="91"/>
      <c r="E17" s="89"/>
      <c r="F17" s="91"/>
      <c r="G17" s="91"/>
      <c r="H17" s="89"/>
      <c r="I17" s="13"/>
      <c r="J17" s="13"/>
      <c r="K17" s="91"/>
      <c r="L17" s="41"/>
    </row>
    <row r="18" spans="1:12" ht="24" customHeight="1" x14ac:dyDescent="0.25">
      <c r="A18" s="88" t="s">
        <v>66</v>
      </c>
      <c r="B18" s="82" t="s">
        <v>17</v>
      </c>
      <c r="C18" s="13">
        <v>24</v>
      </c>
      <c r="D18" s="13">
        <v>26</v>
      </c>
      <c r="E18" s="89">
        <f t="shared" si="3"/>
        <v>8.3333333333333286</v>
      </c>
      <c r="F18" s="13">
        <v>26.42</v>
      </c>
      <c r="G18" s="13">
        <v>27.57</v>
      </c>
      <c r="H18" s="89">
        <f t="shared" si="4"/>
        <v>4.3527630582891845</v>
      </c>
      <c r="I18" s="13">
        <f t="shared" si="5"/>
        <v>20.33898305084746</v>
      </c>
      <c r="J18" s="13">
        <f t="shared" si="5"/>
        <v>22.033898305084747</v>
      </c>
      <c r="K18" s="13">
        <v>22.39</v>
      </c>
      <c r="L18" s="90">
        <f>G18/118*100</f>
        <v>23.364406779661017</v>
      </c>
    </row>
    <row r="19" spans="1:12" ht="24.75" customHeight="1" thickBot="1" x14ac:dyDescent="0.3">
      <c r="A19" s="93" t="s">
        <v>66</v>
      </c>
      <c r="B19" s="83" t="s">
        <v>94</v>
      </c>
      <c r="C19" s="24">
        <v>18.489999999999998</v>
      </c>
      <c r="D19" s="24">
        <v>19.38</v>
      </c>
      <c r="E19" s="94">
        <f t="shared" si="3"/>
        <v>4.8134126554894436</v>
      </c>
      <c r="F19" s="24">
        <v>18.489999999999998</v>
      </c>
      <c r="G19" s="24">
        <v>19.38</v>
      </c>
      <c r="H19" s="94">
        <f t="shared" si="4"/>
        <v>4.8134126554894436</v>
      </c>
      <c r="I19" s="24">
        <f t="shared" si="5"/>
        <v>15.669491525423728</v>
      </c>
      <c r="J19" s="24">
        <f t="shared" si="5"/>
        <v>16.423728813559322</v>
      </c>
      <c r="K19" s="24">
        <v>15.67</v>
      </c>
      <c r="L19" s="95">
        <v>16.420000000000002</v>
      </c>
    </row>
    <row r="20" spans="1:12" ht="15.75" x14ac:dyDescent="0.25">
      <c r="A20" s="87"/>
      <c r="B20" s="18" t="s">
        <v>26</v>
      </c>
      <c r="C20" s="96"/>
      <c r="D20" s="97"/>
      <c r="E20" s="98"/>
      <c r="F20" s="97"/>
      <c r="G20" s="97"/>
      <c r="H20" s="98"/>
      <c r="I20" s="26"/>
      <c r="J20" s="26"/>
      <c r="K20" s="97"/>
      <c r="L20" s="47"/>
    </row>
    <row r="21" spans="1:12" ht="24.75" customHeight="1" x14ac:dyDescent="0.25">
      <c r="A21" s="88" t="s">
        <v>67</v>
      </c>
      <c r="B21" s="82" t="s">
        <v>17</v>
      </c>
      <c r="C21" s="13">
        <v>1605</v>
      </c>
      <c r="D21" s="13">
        <v>1670</v>
      </c>
      <c r="E21" s="89">
        <f t="shared" si="3"/>
        <v>4.0498442367601086</v>
      </c>
      <c r="F21" s="13">
        <v>3125.47</v>
      </c>
      <c r="G21" s="13">
        <v>3251.23</v>
      </c>
      <c r="H21" s="89">
        <f t="shared" si="4"/>
        <v>4.0237148332890769</v>
      </c>
      <c r="I21" s="13">
        <f t="shared" si="5"/>
        <v>1360.1694915254238</v>
      </c>
      <c r="J21" s="13">
        <f t="shared" si="5"/>
        <v>1415.2542372881358</v>
      </c>
      <c r="K21" s="13">
        <v>2648.7</v>
      </c>
      <c r="L21" s="90">
        <v>2755.28</v>
      </c>
    </row>
    <row r="22" spans="1:12" ht="54" customHeight="1" x14ac:dyDescent="0.25">
      <c r="A22" s="88" t="s">
        <v>67</v>
      </c>
      <c r="B22" s="84" t="s">
        <v>114</v>
      </c>
      <c r="C22" s="13">
        <v>1600</v>
      </c>
      <c r="D22" s="13">
        <v>1670</v>
      </c>
      <c r="E22" s="89">
        <f t="shared" si="3"/>
        <v>4.375</v>
      </c>
      <c r="F22" s="13">
        <v>2129.73</v>
      </c>
      <c r="G22" s="13">
        <v>2265.4</v>
      </c>
      <c r="H22" s="89">
        <f t="shared" si="4"/>
        <v>6.3702910697600146</v>
      </c>
      <c r="I22" s="13">
        <f t="shared" si="5"/>
        <v>1355.9322033898306</v>
      </c>
      <c r="J22" s="13">
        <f t="shared" si="5"/>
        <v>1415.2542372881358</v>
      </c>
      <c r="K22" s="113">
        <v>1804.86</v>
      </c>
      <c r="L22" s="114">
        <v>1919.83</v>
      </c>
    </row>
    <row r="23" spans="1:12" ht="33.75" customHeight="1" x14ac:dyDescent="0.25">
      <c r="A23" s="88" t="s">
        <v>67</v>
      </c>
      <c r="B23" s="84" t="s">
        <v>5</v>
      </c>
      <c r="C23" s="13">
        <v>1670</v>
      </c>
      <c r="D23" s="13">
        <v>1740</v>
      </c>
      <c r="E23" s="89">
        <f t="shared" si="3"/>
        <v>4.1916167664670638</v>
      </c>
      <c r="F23" s="13">
        <v>3285.33</v>
      </c>
      <c r="G23" s="13">
        <v>3453.18</v>
      </c>
      <c r="H23" s="89">
        <f t="shared" si="4"/>
        <v>5.1090758006045149</v>
      </c>
      <c r="I23" s="13">
        <f t="shared" si="5"/>
        <v>1415.2542372881358</v>
      </c>
      <c r="J23" s="13">
        <f t="shared" si="5"/>
        <v>1474.5762711864409</v>
      </c>
      <c r="K23" s="13">
        <v>2784.18</v>
      </c>
      <c r="L23" s="90">
        <v>2926.42</v>
      </c>
    </row>
    <row r="24" spans="1:12" ht="27.75" customHeight="1" x14ac:dyDescent="0.25">
      <c r="A24" s="88" t="s">
        <v>67</v>
      </c>
      <c r="B24" s="84" t="s">
        <v>105</v>
      </c>
      <c r="C24" s="13">
        <v>1600</v>
      </c>
      <c r="D24" s="13">
        <v>1670</v>
      </c>
      <c r="E24" s="89">
        <f t="shared" si="3"/>
        <v>4.375</v>
      </c>
      <c r="F24" s="13">
        <v>3088.72</v>
      </c>
      <c r="G24" s="13">
        <v>3155.72</v>
      </c>
      <c r="H24" s="89">
        <f t="shared" si="4"/>
        <v>2.1691833510321317</v>
      </c>
      <c r="I24" s="13">
        <f t="shared" si="5"/>
        <v>1355.9322033898306</v>
      </c>
      <c r="J24" s="13">
        <f t="shared" si="5"/>
        <v>1415.2542372881358</v>
      </c>
      <c r="K24" s="13">
        <v>2617.56</v>
      </c>
      <c r="L24" s="90">
        <v>2674.34</v>
      </c>
    </row>
    <row r="25" spans="1:12" ht="15.75" x14ac:dyDescent="0.25">
      <c r="A25" s="88"/>
      <c r="B25" s="9" t="s">
        <v>1</v>
      </c>
      <c r="C25" s="99"/>
      <c r="D25" s="99"/>
      <c r="E25" s="89"/>
      <c r="F25" s="99"/>
      <c r="G25" s="99"/>
      <c r="H25" s="89"/>
      <c r="I25" s="13"/>
      <c r="J25" s="13"/>
      <c r="K25" s="99"/>
      <c r="L25" s="44"/>
    </row>
    <row r="26" spans="1:12" ht="26.25" x14ac:dyDescent="0.25">
      <c r="A26" s="88" t="s">
        <v>67</v>
      </c>
      <c r="B26" s="82" t="s">
        <v>83</v>
      </c>
      <c r="C26" s="13">
        <v>1605</v>
      </c>
      <c r="D26" s="13">
        <v>1670</v>
      </c>
      <c r="E26" s="89">
        <f t="shared" si="3"/>
        <v>4.0498442367601086</v>
      </c>
      <c r="F26" s="13">
        <v>3125.47</v>
      </c>
      <c r="G26" s="13">
        <v>3251.23</v>
      </c>
      <c r="H26" s="89">
        <f t="shared" si="4"/>
        <v>4.0237148332890769</v>
      </c>
      <c r="I26" s="13">
        <f t="shared" si="5"/>
        <v>1360.1694915254238</v>
      </c>
      <c r="J26" s="13">
        <f t="shared" si="5"/>
        <v>1415.2542372881358</v>
      </c>
      <c r="K26" s="13">
        <v>2648.7</v>
      </c>
      <c r="L26" s="90">
        <v>2755.28</v>
      </c>
    </row>
    <row r="27" spans="1:12" ht="31.5" customHeight="1" x14ac:dyDescent="0.25">
      <c r="A27" s="88" t="s">
        <v>67</v>
      </c>
      <c r="B27" s="82" t="s">
        <v>27</v>
      </c>
      <c r="C27" s="13">
        <v>23</v>
      </c>
      <c r="D27" s="13">
        <v>24</v>
      </c>
      <c r="E27" s="89">
        <f t="shared" si="3"/>
        <v>4.3478260869565162</v>
      </c>
      <c r="F27" s="13">
        <v>27.26</v>
      </c>
      <c r="G27" s="13">
        <v>28.31</v>
      </c>
      <c r="H27" s="89">
        <f t="shared" si="4"/>
        <v>3.851797505502546</v>
      </c>
      <c r="I27" s="13">
        <f t="shared" si="5"/>
        <v>19.491525423728813</v>
      </c>
      <c r="J27" s="13">
        <f t="shared" si="5"/>
        <v>20.33898305084746</v>
      </c>
      <c r="K27" s="13">
        <v>23.1</v>
      </c>
      <c r="L27" s="90">
        <v>23.99</v>
      </c>
    </row>
    <row r="28" spans="1:12" ht="54" customHeight="1" x14ac:dyDescent="0.25">
      <c r="A28" s="88" t="s">
        <v>67</v>
      </c>
      <c r="B28" s="84" t="s">
        <v>115</v>
      </c>
      <c r="C28" s="13">
        <v>1600</v>
      </c>
      <c r="D28" s="13">
        <v>1670</v>
      </c>
      <c r="E28" s="89">
        <f t="shared" si="3"/>
        <v>4.375</v>
      </c>
      <c r="F28" s="13">
        <v>2129.73</v>
      </c>
      <c r="G28" s="13">
        <v>2265.4</v>
      </c>
      <c r="H28" s="89">
        <f t="shared" si="4"/>
        <v>6.3702910697600146</v>
      </c>
      <c r="I28" s="13">
        <f t="shared" si="5"/>
        <v>1355.9322033898306</v>
      </c>
      <c r="J28" s="13">
        <f t="shared" si="5"/>
        <v>1415.2542372881358</v>
      </c>
      <c r="K28" s="113">
        <v>1804.86</v>
      </c>
      <c r="L28" s="114">
        <v>1919.83</v>
      </c>
    </row>
    <row r="29" spans="1:12" ht="57.75" customHeight="1" x14ac:dyDescent="0.25">
      <c r="A29" s="88" t="s">
        <v>67</v>
      </c>
      <c r="B29" s="84" t="s">
        <v>116</v>
      </c>
      <c r="C29" s="13">
        <v>21</v>
      </c>
      <c r="D29" s="13">
        <v>22</v>
      </c>
      <c r="E29" s="89">
        <f t="shared" si="3"/>
        <v>4.7619047619047734</v>
      </c>
      <c r="F29" s="13">
        <v>37.18</v>
      </c>
      <c r="G29" s="13">
        <v>40.04</v>
      </c>
      <c r="H29" s="89">
        <f t="shared" si="4"/>
        <v>7.6923076923076934</v>
      </c>
      <c r="I29" s="13">
        <f>C29/1.18</f>
        <v>17.796610169491526</v>
      </c>
      <c r="J29" s="13">
        <f>D29/1.18</f>
        <v>18.64406779661017</v>
      </c>
      <c r="K29" s="13">
        <v>31.51</v>
      </c>
      <c r="L29" s="90">
        <v>33.93</v>
      </c>
    </row>
    <row r="30" spans="1:12" ht="15.75" x14ac:dyDescent="0.25">
      <c r="A30" s="88"/>
      <c r="B30" s="9" t="s">
        <v>2</v>
      </c>
      <c r="C30" s="99"/>
      <c r="D30" s="99"/>
      <c r="E30" s="89"/>
      <c r="F30" s="99"/>
      <c r="G30" s="99"/>
      <c r="H30" s="89"/>
      <c r="I30" s="13"/>
      <c r="J30" s="13"/>
      <c r="K30" s="99"/>
      <c r="L30" s="44"/>
    </row>
    <row r="31" spans="1:12" ht="27.75" customHeight="1" x14ac:dyDescent="0.25">
      <c r="A31" s="88" t="s">
        <v>67</v>
      </c>
      <c r="B31" s="82" t="s">
        <v>17</v>
      </c>
      <c r="C31" s="13">
        <v>26.86</v>
      </c>
      <c r="D31" s="13">
        <v>27.85</v>
      </c>
      <c r="E31" s="89">
        <f t="shared" si="3"/>
        <v>3.685778108711844</v>
      </c>
      <c r="F31" s="13">
        <v>26.86</v>
      </c>
      <c r="G31" s="13">
        <v>27.85</v>
      </c>
      <c r="H31" s="89">
        <f t="shared" si="4"/>
        <v>3.685778108711844</v>
      </c>
      <c r="I31" s="13">
        <f t="shared" si="5"/>
        <v>22.762711864406782</v>
      </c>
      <c r="J31" s="13">
        <f t="shared" si="5"/>
        <v>23.601694915254239</v>
      </c>
      <c r="K31" s="13">
        <v>22.76</v>
      </c>
      <c r="L31" s="90">
        <f t="shared" ref="L31:L36" si="6">G31/118*100</f>
        <v>23.601694915254239</v>
      </c>
    </row>
    <row r="32" spans="1:12" ht="27" customHeight="1" x14ac:dyDescent="0.25">
      <c r="A32" s="88" t="s">
        <v>67</v>
      </c>
      <c r="B32" s="84" t="s">
        <v>94</v>
      </c>
      <c r="C32" s="13">
        <v>27.81</v>
      </c>
      <c r="D32" s="13">
        <v>28.92</v>
      </c>
      <c r="E32" s="89">
        <f t="shared" si="3"/>
        <v>3.9913700107874917</v>
      </c>
      <c r="F32" s="13">
        <v>27.81</v>
      </c>
      <c r="G32" s="13">
        <v>28.92</v>
      </c>
      <c r="H32" s="89">
        <f t="shared" si="4"/>
        <v>3.9913700107874917</v>
      </c>
      <c r="I32" s="13">
        <f>C32/1.18</f>
        <v>23.567796610169491</v>
      </c>
      <c r="J32" s="13">
        <f>D32/1.18</f>
        <v>24.50847457627119</v>
      </c>
      <c r="K32" s="13">
        <f>F32/118*100</f>
        <v>23.567796610169488</v>
      </c>
      <c r="L32" s="90">
        <f t="shared" si="6"/>
        <v>24.50847457627119</v>
      </c>
    </row>
    <row r="33" spans="1:12" ht="30.75" customHeight="1" x14ac:dyDescent="0.25">
      <c r="A33" s="88" t="s">
        <v>67</v>
      </c>
      <c r="B33" s="84" t="s">
        <v>5</v>
      </c>
      <c r="C33" s="13">
        <v>30</v>
      </c>
      <c r="D33" s="13">
        <v>31.5</v>
      </c>
      <c r="E33" s="89">
        <f t="shared" si="3"/>
        <v>5</v>
      </c>
      <c r="F33" s="13">
        <v>58.73</v>
      </c>
      <c r="G33" s="13">
        <v>61.03</v>
      </c>
      <c r="H33" s="89">
        <f t="shared" si="4"/>
        <v>3.9162268006129892</v>
      </c>
      <c r="I33" s="13">
        <f t="shared" si="5"/>
        <v>25.423728813559322</v>
      </c>
      <c r="J33" s="13">
        <f t="shared" si="5"/>
        <v>26.694915254237291</v>
      </c>
      <c r="K33" s="13">
        <v>49.77</v>
      </c>
      <c r="L33" s="90">
        <f t="shared" si="6"/>
        <v>51.720338983050851</v>
      </c>
    </row>
    <row r="34" spans="1:12" ht="26.25" x14ac:dyDescent="0.25">
      <c r="A34" s="88" t="s">
        <v>67</v>
      </c>
      <c r="B34" s="84" t="s">
        <v>105</v>
      </c>
      <c r="C34" s="13">
        <v>38</v>
      </c>
      <c r="D34" s="13">
        <v>39.5</v>
      </c>
      <c r="E34" s="89">
        <f t="shared" si="3"/>
        <v>3.9473684210526301</v>
      </c>
      <c r="F34" s="113">
        <v>48</v>
      </c>
      <c r="G34" s="113">
        <v>49.77</v>
      </c>
      <c r="H34" s="115">
        <f t="shared" si="4"/>
        <v>3.6875</v>
      </c>
      <c r="I34" s="113">
        <f t="shared" si="5"/>
        <v>32.203389830508478</v>
      </c>
      <c r="J34" s="113">
        <f t="shared" si="5"/>
        <v>33.474576271186443</v>
      </c>
      <c r="K34" s="113">
        <v>40.68</v>
      </c>
      <c r="L34" s="114">
        <v>42.18</v>
      </c>
    </row>
    <row r="35" spans="1:12" ht="15.75" x14ac:dyDescent="0.25">
      <c r="A35" s="88"/>
      <c r="B35" s="9" t="s">
        <v>3</v>
      </c>
      <c r="C35" s="99"/>
      <c r="D35" s="99"/>
      <c r="E35" s="89"/>
      <c r="F35" s="99"/>
      <c r="G35" s="99"/>
      <c r="H35" s="89"/>
      <c r="I35" s="13"/>
      <c r="J35" s="13"/>
      <c r="K35" s="99"/>
      <c r="L35" s="44"/>
    </row>
    <row r="36" spans="1:12" ht="26.25" x14ac:dyDescent="0.25">
      <c r="A36" s="88" t="s">
        <v>67</v>
      </c>
      <c r="B36" s="82" t="s">
        <v>17</v>
      </c>
      <c r="C36" s="13">
        <v>24</v>
      </c>
      <c r="D36" s="13">
        <v>25</v>
      </c>
      <c r="E36" s="89">
        <f t="shared" si="3"/>
        <v>4.1666666666666714</v>
      </c>
      <c r="F36" s="13">
        <v>26.42</v>
      </c>
      <c r="G36" s="13">
        <v>27.57</v>
      </c>
      <c r="H36" s="89">
        <f t="shared" si="4"/>
        <v>4.3527630582891845</v>
      </c>
      <c r="I36" s="13">
        <f t="shared" si="5"/>
        <v>20.33898305084746</v>
      </c>
      <c r="J36" s="13">
        <f t="shared" si="5"/>
        <v>21.186440677966104</v>
      </c>
      <c r="K36" s="13">
        <v>22.39</v>
      </c>
      <c r="L36" s="90">
        <f t="shared" si="6"/>
        <v>23.364406779661017</v>
      </c>
    </row>
    <row r="37" spans="1:12" ht="28.5" customHeight="1" thickBot="1" x14ac:dyDescent="0.3">
      <c r="A37" s="93" t="s">
        <v>67</v>
      </c>
      <c r="B37" s="85" t="s">
        <v>94</v>
      </c>
      <c r="C37" s="24">
        <v>18.489999999999998</v>
      </c>
      <c r="D37" s="24">
        <v>19.38</v>
      </c>
      <c r="E37" s="94">
        <f t="shared" si="3"/>
        <v>4.8134126554894436</v>
      </c>
      <c r="F37" s="24">
        <f>C37</f>
        <v>18.489999999999998</v>
      </c>
      <c r="G37" s="24">
        <f>D37</f>
        <v>19.38</v>
      </c>
      <c r="H37" s="89">
        <f t="shared" si="4"/>
        <v>4.8134126554894436</v>
      </c>
      <c r="I37" s="24">
        <f t="shared" si="5"/>
        <v>15.669491525423728</v>
      </c>
      <c r="J37" s="24">
        <f t="shared" si="5"/>
        <v>16.423728813559322</v>
      </c>
      <c r="K37" s="24">
        <v>15.67</v>
      </c>
      <c r="L37" s="95">
        <v>16.420000000000002</v>
      </c>
    </row>
    <row r="38" spans="1:12" ht="15.75" x14ac:dyDescent="0.25">
      <c r="A38" s="87"/>
      <c r="B38" s="18" t="s">
        <v>26</v>
      </c>
      <c r="C38" s="96"/>
      <c r="D38" s="96"/>
      <c r="E38" s="98"/>
      <c r="F38" s="96"/>
      <c r="G38" s="96"/>
      <c r="H38" s="89"/>
      <c r="I38" s="100"/>
      <c r="J38" s="100"/>
      <c r="K38" s="96"/>
      <c r="L38" s="43"/>
    </row>
    <row r="39" spans="1:12" ht="26.25" x14ac:dyDescent="0.25">
      <c r="A39" s="88" t="s">
        <v>68</v>
      </c>
      <c r="B39" s="82" t="s">
        <v>7</v>
      </c>
      <c r="C39" s="13">
        <v>1605</v>
      </c>
      <c r="D39" s="13">
        <v>1670</v>
      </c>
      <c r="E39" s="89">
        <f t="shared" si="3"/>
        <v>4.0498442367601086</v>
      </c>
      <c r="F39" s="101">
        <v>1723.21</v>
      </c>
      <c r="G39" s="101">
        <v>1998.04</v>
      </c>
      <c r="H39" s="89">
        <f t="shared" si="4"/>
        <v>15.948723603043163</v>
      </c>
      <c r="I39" s="13">
        <f t="shared" si="5"/>
        <v>1360.1694915254238</v>
      </c>
      <c r="J39" s="13">
        <f t="shared" si="5"/>
        <v>1415.2542372881358</v>
      </c>
      <c r="K39" s="101">
        <v>1460.35</v>
      </c>
      <c r="L39" s="102">
        <v>1693.25</v>
      </c>
    </row>
    <row r="40" spans="1:12" ht="26.25" x14ac:dyDescent="0.25">
      <c r="A40" s="88" t="s">
        <v>68</v>
      </c>
      <c r="B40" s="82" t="s">
        <v>8</v>
      </c>
      <c r="C40" s="13">
        <v>1605</v>
      </c>
      <c r="D40" s="13">
        <v>1670</v>
      </c>
      <c r="E40" s="89">
        <f t="shared" si="3"/>
        <v>4.0498442367601086</v>
      </c>
      <c r="F40" s="101">
        <v>2026.82</v>
      </c>
      <c r="G40" s="101">
        <v>2069.41</v>
      </c>
      <c r="H40" s="89">
        <f t="shared" si="4"/>
        <v>2.1013212816135507</v>
      </c>
      <c r="I40" s="13">
        <f t="shared" si="5"/>
        <v>1360.1694915254238</v>
      </c>
      <c r="J40" s="13">
        <f t="shared" si="5"/>
        <v>1415.2542372881358</v>
      </c>
      <c r="K40" s="101">
        <v>1717.64</v>
      </c>
      <c r="L40" s="102">
        <v>1753.74</v>
      </c>
    </row>
    <row r="41" spans="1:12" ht="26.25" x14ac:dyDescent="0.25">
      <c r="A41" s="88" t="s">
        <v>68</v>
      </c>
      <c r="B41" s="82" t="s">
        <v>17</v>
      </c>
      <c r="C41" s="13">
        <v>1605</v>
      </c>
      <c r="D41" s="13">
        <v>1670</v>
      </c>
      <c r="E41" s="89">
        <f t="shared" si="3"/>
        <v>4.0498442367601086</v>
      </c>
      <c r="F41" s="13">
        <v>3125.47</v>
      </c>
      <c r="G41" s="13">
        <v>3251.23</v>
      </c>
      <c r="H41" s="89">
        <f t="shared" si="4"/>
        <v>4.0237148332890769</v>
      </c>
      <c r="I41" s="13">
        <f t="shared" si="5"/>
        <v>1360.1694915254238</v>
      </c>
      <c r="J41" s="13">
        <f t="shared" si="5"/>
        <v>1415.2542372881358</v>
      </c>
      <c r="K41" s="13">
        <v>2648.7</v>
      </c>
      <c r="L41" s="90">
        <v>2755.28</v>
      </c>
    </row>
    <row r="42" spans="1:12" ht="38.25" x14ac:dyDescent="0.25">
      <c r="A42" s="88" t="s">
        <v>68</v>
      </c>
      <c r="B42" s="82" t="s">
        <v>117</v>
      </c>
      <c r="C42" s="13">
        <v>1600</v>
      </c>
      <c r="D42" s="13">
        <v>1670</v>
      </c>
      <c r="E42" s="89">
        <f t="shared" si="3"/>
        <v>4.375</v>
      </c>
      <c r="F42" s="13">
        <v>2129.73</v>
      </c>
      <c r="G42" s="13">
        <v>2265.4</v>
      </c>
      <c r="H42" s="89">
        <f t="shared" si="4"/>
        <v>6.3702910697600146</v>
      </c>
      <c r="I42" s="13">
        <f t="shared" si="5"/>
        <v>1355.9322033898306</v>
      </c>
      <c r="J42" s="13">
        <f t="shared" si="5"/>
        <v>1415.2542372881358</v>
      </c>
      <c r="K42" s="13">
        <v>1804.86</v>
      </c>
      <c r="L42" s="90">
        <v>1919.83</v>
      </c>
    </row>
    <row r="43" spans="1:12" ht="27" customHeight="1" x14ac:dyDescent="0.25">
      <c r="A43" s="88" t="s">
        <v>68</v>
      </c>
      <c r="B43" s="84" t="s">
        <v>105</v>
      </c>
      <c r="C43" s="13">
        <v>1600</v>
      </c>
      <c r="D43" s="13">
        <v>1670</v>
      </c>
      <c r="E43" s="89">
        <f t="shared" si="3"/>
        <v>4.375</v>
      </c>
      <c r="F43" s="13">
        <v>3088.72</v>
      </c>
      <c r="G43" s="13">
        <v>3155.72</v>
      </c>
      <c r="H43" s="89">
        <f t="shared" si="4"/>
        <v>2.1691833510321317</v>
      </c>
      <c r="I43" s="13">
        <f t="shared" si="5"/>
        <v>1355.9322033898306</v>
      </c>
      <c r="J43" s="13">
        <f t="shared" si="5"/>
        <v>1415.2542372881358</v>
      </c>
      <c r="K43" s="13">
        <v>2617.56</v>
      </c>
      <c r="L43" s="90">
        <v>2674.34</v>
      </c>
    </row>
    <row r="44" spans="1:12" ht="33" customHeight="1" x14ac:dyDescent="0.25">
      <c r="A44" s="88" t="s">
        <v>68</v>
      </c>
      <c r="B44" s="82" t="s">
        <v>118</v>
      </c>
      <c r="C44" s="13">
        <v>1570</v>
      </c>
      <c r="D44" s="13">
        <v>1570</v>
      </c>
      <c r="E44" s="89">
        <f t="shared" si="3"/>
        <v>0</v>
      </c>
      <c r="F44" s="101">
        <v>1882.03</v>
      </c>
      <c r="G44" s="101">
        <v>1972.37</v>
      </c>
      <c r="H44" s="89">
        <f t="shared" si="4"/>
        <v>4.8001360233365062</v>
      </c>
      <c r="I44" s="13">
        <f t="shared" si="5"/>
        <v>1330.5084745762713</v>
      </c>
      <c r="J44" s="13">
        <f t="shared" si="5"/>
        <v>1330.5084745762713</v>
      </c>
      <c r="K44" s="13">
        <v>1594.94</v>
      </c>
      <c r="L44" s="90">
        <v>1671.5</v>
      </c>
    </row>
    <row r="45" spans="1:12" ht="15.75" x14ac:dyDescent="0.25">
      <c r="A45" s="88"/>
      <c r="B45" s="9" t="s">
        <v>1</v>
      </c>
      <c r="C45" s="99"/>
      <c r="D45" s="99"/>
      <c r="E45" s="89"/>
      <c r="F45" s="99"/>
      <c r="G45" s="99"/>
      <c r="H45" s="89"/>
      <c r="I45" s="13"/>
      <c r="J45" s="13"/>
      <c r="K45" s="99"/>
      <c r="L45" s="44"/>
    </row>
    <row r="46" spans="1:12" ht="40.5" customHeight="1" x14ac:dyDescent="0.25">
      <c r="A46" s="88" t="s">
        <v>68</v>
      </c>
      <c r="B46" s="82" t="s">
        <v>85</v>
      </c>
      <c r="C46" s="13">
        <v>1605</v>
      </c>
      <c r="D46" s="13">
        <v>1670</v>
      </c>
      <c r="E46" s="89">
        <f t="shared" si="3"/>
        <v>4.0498442367601086</v>
      </c>
      <c r="F46" s="101">
        <v>1723.21</v>
      </c>
      <c r="G46" s="101">
        <v>1998.04</v>
      </c>
      <c r="H46" s="89">
        <f t="shared" si="4"/>
        <v>15.948723603043163</v>
      </c>
      <c r="I46" s="13">
        <f t="shared" si="5"/>
        <v>1360.1694915254238</v>
      </c>
      <c r="J46" s="13">
        <f t="shared" si="5"/>
        <v>1415.2542372881358</v>
      </c>
      <c r="K46" s="101">
        <v>1460.35</v>
      </c>
      <c r="L46" s="102">
        <v>1693.25</v>
      </c>
    </row>
    <row r="47" spans="1:12" ht="26.25" x14ac:dyDescent="0.25">
      <c r="A47" s="117" t="s">
        <v>68</v>
      </c>
      <c r="B47" s="118" t="s">
        <v>35</v>
      </c>
      <c r="C47" s="25">
        <v>27.21</v>
      </c>
      <c r="D47" s="25">
        <v>29.86</v>
      </c>
      <c r="E47" s="89">
        <f t="shared" si="3"/>
        <v>9.7390665196618755</v>
      </c>
      <c r="F47" s="101">
        <v>30.09</v>
      </c>
      <c r="G47" s="101">
        <v>32.99</v>
      </c>
      <c r="H47" s="89">
        <f t="shared" si="4"/>
        <v>9.6377534064473309</v>
      </c>
      <c r="I47" s="13">
        <f>C47</f>
        <v>27.21</v>
      </c>
      <c r="J47" s="13">
        <f>D47</f>
        <v>29.86</v>
      </c>
      <c r="K47" s="119">
        <v>25.5</v>
      </c>
      <c r="L47" s="120">
        <v>27.96</v>
      </c>
    </row>
    <row r="48" spans="1:12" ht="39" x14ac:dyDescent="0.25">
      <c r="A48" s="88" t="s">
        <v>68</v>
      </c>
      <c r="B48" s="82" t="s">
        <v>86</v>
      </c>
      <c r="C48" s="13">
        <v>1605</v>
      </c>
      <c r="D48" s="13">
        <v>1670</v>
      </c>
      <c r="E48" s="89">
        <f t="shared" si="3"/>
        <v>4.0498442367601086</v>
      </c>
      <c r="F48" s="101">
        <v>2026.82</v>
      </c>
      <c r="G48" s="101">
        <v>2069.41</v>
      </c>
      <c r="H48" s="89">
        <f t="shared" si="4"/>
        <v>2.1013212816135507</v>
      </c>
      <c r="I48" s="13">
        <f t="shared" si="5"/>
        <v>1360.1694915254238</v>
      </c>
      <c r="J48" s="13">
        <f t="shared" si="5"/>
        <v>1415.2542372881358</v>
      </c>
      <c r="K48" s="101">
        <v>1717.64</v>
      </c>
      <c r="L48" s="102">
        <v>1753.74</v>
      </c>
    </row>
    <row r="49" spans="1:12" ht="38.25" x14ac:dyDescent="0.25">
      <c r="A49" s="88" t="s">
        <v>68</v>
      </c>
      <c r="B49" s="82" t="s">
        <v>33</v>
      </c>
      <c r="C49" s="13">
        <v>26.86</v>
      </c>
      <c r="D49" s="13">
        <v>27.85</v>
      </c>
      <c r="E49" s="89">
        <f t="shared" si="3"/>
        <v>3.685778108711844</v>
      </c>
      <c r="F49" s="101">
        <v>26.86</v>
      </c>
      <c r="G49" s="101">
        <v>27.85</v>
      </c>
      <c r="H49" s="89">
        <f t="shared" si="4"/>
        <v>3.685778108711844</v>
      </c>
      <c r="I49" s="13">
        <f t="shared" si="5"/>
        <v>22.762711864406782</v>
      </c>
      <c r="J49" s="13">
        <v>23.6</v>
      </c>
      <c r="K49" s="101">
        <v>22.76</v>
      </c>
      <c r="L49" s="102">
        <v>23.6</v>
      </c>
    </row>
    <row r="50" spans="1:12" ht="38.25" customHeight="1" x14ac:dyDescent="0.25">
      <c r="A50" s="88" t="s">
        <v>68</v>
      </c>
      <c r="B50" s="82" t="s">
        <v>87</v>
      </c>
      <c r="C50" s="13">
        <v>1605</v>
      </c>
      <c r="D50" s="13">
        <v>1670</v>
      </c>
      <c r="E50" s="89">
        <f t="shared" si="3"/>
        <v>4.0498442367601086</v>
      </c>
      <c r="F50" s="13">
        <v>3125.47</v>
      </c>
      <c r="G50" s="13">
        <v>3251.23</v>
      </c>
      <c r="H50" s="89">
        <f t="shared" si="4"/>
        <v>4.0237148332890769</v>
      </c>
      <c r="I50" s="13">
        <f t="shared" si="5"/>
        <v>1360.1694915254238</v>
      </c>
      <c r="J50" s="13">
        <f t="shared" si="5"/>
        <v>1415.2542372881358</v>
      </c>
      <c r="K50" s="13">
        <v>2648.7</v>
      </c>
      <c r="L50" s="90">
        <v>2755.28</v>
      </c>
    </row>
    <row r="51" spans="1:12" ht="29.25" customHeight="1" x14ac:dyDescent="0.25">
      <c r="A51" s="88" t="s">
        <v>68</v>
      </c>
      <c r="B51" s="82" t="s">
        <v>27</v>
      </c>
      <c r="C51" s="13">
        <v>26.86</v>
      </c>
      <c r="D51" s="13">
        <v>27.85</v>
      </c>
      <c r="E51" s="89">
        <f t="shared" si="3"/>
        <v>3.685778108711844</v>
      </c>
      <c r="F51" s="13">
        <v>26.86</v>
      </c>
      <c r="G51" s="13">
        <v>27.85</v>
      </c>
      <c r="H51" s="89">
        <f t="shared" si="4"/>
        <v>3.685778108711844</v>
      </c>
      <c r="I51" s="13">
        <f t="shared" si="5"/>
        <v>22.762711864406782</v>
      </c>
      <c r="J51" s="13">
        <f t="shared" si="5"/>
        <v>23.601694915254239</v>
      </c>
      <c r="K51" s="13">
        <v>22.76</v>
      </c>
      <c r="L51" s="90">
        <v>23.6</v>
      </c>
    </row>
    <row r="52" spans="1:12" ht="57.75" customHeight="1" x14ac:dyDescent="0.25">
      <c r="A52" s="88" t="s">
        <v>68</v>
      </c>
      <c r="B52" s="84" t="s">
        <v>119</v>
      </c>
      <c r="C52" s="13">
        <v>1600</v>
      </c>
      <c r="D52" s="13">
        <v>1670</v>
      </c>
      <c r="E52" s="89">
        <f t="shared" si="3"/>
        <v>4.375</v>
      </c>
      <c r="F52" s="13">
        <v>2129.73</v>
      </c>
      <c r="G52" s="13">
        <v>2265.4</v>
      </c>
      <c r="H52" s="89">
        <f t="shared" si="4"/>
        <v>6.3702910697600146</v>
      </c>
      <c r="I52" s="13">
        <f t="shared" si="5"/>
        <v>1355.9322033898306</v>
      </c>
      <c r="J52" s="13">
        <f t="shared" si="5"/>
        <v>1415.2542372881358</v>
      </c>
      <c r="K52" s="13">
        <v>1804.86</v>
      </c>
      <c r="L52" s="90">
        <v>1919.83</v>
      </c>
    </row>
    <row r="53" spans="1:12" ht="55.5" customHeight="1" x14ac:dyDescent="0.25">
      <c r="A53" s="88" t="s">
        <v>68</v>
      </c>
      <c r="B53" s="84" t="s">
        <v>116</v>
      </c>
      <c r="C53" s="13">
        <v>29</v>
      </c>
      <c r="D53" s="13">
        <v>30</v>
      </c>
      <c r="E53" s="89">
        <f t="shared" si="3"/>
        <v>3.448275862068968</v>
      </c>
      <c r="F53" s="13">
        <v>37.18</v>
      </c>
      <c r="G53" s="13">
        <v>40.04</v>
      </c>
      <c r="H53" s="89">
        <f t="shared" si="4"/>
        <v>7.6923076923076934</v>
      </c>
      <c r="I53" s="13">
        <f t="shared" si="5"/>
        <v>24.576271186440678</v>
      </c>
      <c r="J53" s="13">
        <f t="shared" si="5"/>
        <v>25.423728813559322</v>
      </c>
      <c r="K53" s="13">
        <v>31.51</v>
      </c>
      <c r="L53" s="90">
        <v>33.93</v>
      </c>
    </row>
    <row r="54" spans="1:12" ht="31.5" customHeight="1" x14ac:dyDescent="0.25">
      <c r="A54" s="88" t="s">
        <v>68</v>
      </c>
      <c r="B54" s="82" t="s">
        <v>107</v>
      </c>
      <c r="C54" s="13">
        <v>1600</v>
      </c>
      <c r="D54" s="13">
        <v>1670</v>
      </c>
      <c r="E54" s="89">
        <f t="shared" si="3"/>
        <v>4.375</v>
      </c>
      <c r="F54" s="13">
        <v>3088.72</v>
      </c>
      <c r="G54" s="13">
        <v>3155.72</v>
      </c>
      <c r="H54" s="89">
        <f t="shared" si="4"/>
        <v>2.1691833510321317</v>
      </c>
      <c r="I54" s="13">
        <f t="shared" si="5"/>
        <v>1355.9322033898306</v>
      </c>
      <c r="J54" s="13">
        <f t="shared" si="5"/>
        <v>1415.2542372881358</v>
      </c>
      <c r="K54" s="13">
        <v>2617.56</v>
      </c>
      <c r="L54" s="90">
        <v>2674.34</v>
      </c>
    </row>
    <row r="55" spans="1:12" ht="27.75" customHeight="1" x14ac:dyDescent="0.25">
      <c r="A55" s="88" t="s">
        <v>68</v>
      </c>
      <c r="B55" s="82" t="s">
        <v>106</v>
      </c>
      <c r="C55" s="13">
        <v>32</v>
      </c>
      <c r="D55" s="13">
        <v>33.5</v>
      </c>
      <c r="E55" s="89">
        <f t="shared" si="3"/>
        <v>4.6875</v>
      </c>
      <c r="F55" s="101">
        <v>48</v>
      </c>
      <c r="G55" s="101">
        <v>49.77</v>
      </c>
      <c r="H55" s="89">
        <f t="shared" si="4"/>
        <v>3.6875</v>
      </c>
      <c r="I55" s="13">
        <f t="shared" si="5"/>
        <v>27.118644067796613</v>
      </c>
      <c r="J55" s="13">
        <f t="shared" si="5"/>
        <v>28.389830508474578</v>
      </c>
      <c r="K55" s="101">
        <v>40.68</v>
      </c>
      <c r="L55" s="102">
        <v>42.18</v>
      </c>
    </row>
    <row r="56" spans="1:12" ht="47.25" customHeight="1" x14ac:dyDescent="0.25">
      <c r="A56" s="88" t="s">
        <v>68</v>
      </c>
      <c r="B56" s="116" t="s">
        <v>120</v>
      </c>
      <c r="C56" s="13">
        <v>1570</v>
      </c>
      <c r="D56" s="13">
        <v>1570</v>
      </c>
      <c r="E56" s="89">
        <f t="shared" si="3"/>
        <v>0</v>
      </c>
      <c r="F56" s="101">
        <v>1882.03</v>
      </c>
      <c r="G56" s="101">
        <v>1972.37</v>
      </c>
      <c r="H56" s="89">
        <f t="shared" si="4"/>
        <v>4.8001360233365062</v>
      </c>
      <c r="I56" s="13">
        <f t="shared" si="5"/>
        <v>1330.5084745762713</v>
      </c>
      <c r="J56" s="13">
        <f t="shared" si="5"/>
        <v>1330.5084745762713</v>
      </c>
      <c r="K56" s="13">
        <v>1594.94</v>
      </c>
      <c r="L56" s="90">
        <v>1671.5</v>
      </c>
    </row>
    <row r="57" spans="1:12" ht="38.25" customHeight="1" x14ac:dyDescent="0.25">
      <c r="A57" s="88" t="s">
        <v>68</v>
      </c>
      <c r="B57" s="82" t="s">
        <v>121</v>
      </c>
      <c r="C57" s="13">
        <v>30</v>
      </c>
      <c r="D57" s="13">
        <v>30</v>
      </c>
      <c r="E57" s="89">
        <f t="shared" si="3"/>
        <v>0</v>
      </c>
      <c r="F57" s="101">
        <v>37.18</v>
      </c>
      <c r="G57" s="101">
        <v>40.04</v>
      </c>
      <c r="H57" s="89">
        <f t="shared" si="4"/>
        <v>7.6923076923076934</v>
      </c>
      <c r="I57" s="13">
        <f t="shared" si="5"/>
        <v>25.423728813559322</v>
      </c>
      <c r="J57" s="13">
        <f t="shared" si="5"/>
        <v>25.423728813559322</v>
      </c>
      <c r="K57" s="13">
        <v>31.51</v>
      </c>
      <c r="L57" s="90">
        <v>33.93</v>
      </c>
    </row>
    <row r="58" spans="1:12" ht="15.75" x14ac:dyDescent="0.25">
      <c r="A58" s="88"/>
      <c r="B58" s="9" t="s">
        <v>2</v>
      </c>
      <c r="C58" s="99"/>
      <c r="D58" s="99"/>
      <c r="E58" s="89"/>
      <c r="F58" s="99"/>
      <c r="G58" s="99"/>
      <c r="H58" s="89"/>
      <c r="I58" s="13"/>
      <c r="J58" s="13"/>
      <c r="K58" s="99"/>
      <c r="L58" s="44"/>
    </row>
    <row r="59" spans="1:12" ht="26.25" x14ac:dyDescent="0.25">
      <c r="A59" s="88" t="s">
        <v>68</v>
      </c>
      <c r="B59" s="82" t="s">
        <v>7</v>
      </c>
      <c r="C59" s="101">
        <v>30.09</v>
      </c>
      <c r="D59" s="101">
        <v>32.99</v>
      </c>
      <c r="E59" s="89">
        <f t="shared" si="3"/>
        <v>9.6377534064473309</v>
      </c>
      <c r="F59" s="101">
        <v>30.09</v>
      </c>
      <c r="G59" s="101">
        <v>32.99</v>
      </c>
      <c r="H59" s="89">
        <f t="shared" si="4"/>
        <v>9.6377534064473309</v>
      </c>
      <c r="I59" s="13">
        <f t="shared" si="5"/>
        <v>25.5</v>
      </c>
      <c r="J59" s="13">
        <f t="shared" si="5"/>
        <v>27.957627118644069</v>
      </c>
      <c r="K59" s="101">
        <v>25.5</v>
      </c>
      <c r="L59" s="102">
        <v>27.96</v>
      </c>
    </row>
    <row r="60" spans="1:12" ht="26.25" x14ac:dyDescent="0.25">
      <c r="A60" s="88" t="s">
        <v>68</v>
      </c>
      <c r="B60" s="82" t="s">
        <v>17</v>
      </c>
      <c r="C60" s="101">
        <v>26.86</v>
      </c>
      <c r="D60" s="101">
        <v>27.85</v>
      </c>
      <c r="E60" s="89">
        <f t="shared" si="3"/>
        <v>3.685778108711844</v>
      </c>
      <c r="F60" s="13">
        <v>26.86</v>
      </c>
      <c r="G60" s="13">
        <v>27.85</v>
      </c>
      <c r="H60" s="89">
        <f t="shared" si="4"/>
        <v>3.685778108711844</v>
      </c>
      <c r="I60" s="13">
        <f t="shared" si="5"/>
        <v>22.762711864406782</v>
      </c>
      <c r="J60" s="13">
        <f t="shared" si="5"/>
        <v>23.601694915254239</v>
      </c>
      <c r="K60" s="13">
        <v>22.76</v>
      </c>
      <c r="L60" s="90">
        <v>23.6</v>
      </c>
    </row>
    <row r="61" spans="1:12" ht="31.5" customHeight="1" x14ac:dyDescent="0.25">
      <c r="A61" s="88" t="s">
        <v>68</v>
      </c>
      <c r="B61" s="84" t="s">
        <v>40</v>
      </c>
      <c r="C61" s="101">
        <v>27.81</v>
      </c>
      <c r="D61" s="101">
        <v>28.92</v>
      </c>
      <c r="E61" s="89">
        <f t="shared" si="3"/>
        <v>3.9913700107874917</v>
      </c>
      <c r="F61" s="13">
        <v>27.81</v>
      </c>
      <c r="G61" s="13">
        <v>28.92</v>
      </c>
      <c r="H61" s="89">
        <f t="shared" si="4"/>
        <v>3.9913700107874917</v>
      </c>
      <c r="I61" s="13">
        <f t="shared" si="5"/>
        <v>23.567796610169491</v>
      </c>
      <c r="J61" s="13">
        <f t="shared" si="5"/>
        <v>24.50847457627119</v>
      </c>
      <c r="K61" s="13">
        <f>F61/118*100</f>
        <v>23.567796610169488</v>
      </c>
      <c r="L61" s="90">
        <f>G61/118*100</f>
        <v>24.50847457627119</v>
      </c>
    </row>
    <row r="62" spans="1:12" ht="26.25" x14ac:dyDescent="0.25">
      <c r="A62" s="88" t="s">
        <v>68</v>
      </c>
      <c r="B62" s="84" t="s">
        <v>105</v>
      </c>
      <c r="C62" s="13">
        <v>32</v>
      </c>
      <c r="D62" s="13">
        <v>33.5</v>
      </c>
      <c r="E62" s="89">
        <f t="shared" si="3"/>
        <v>4.6875</v>
      </c>
      <c r="F62" s="101">
        <v>48</v>
      </c>
      <c r="G62" s="101">
        <v>49.77</v>
      </c>
      <c r="H62" s="89">
        <f t="shared" si="4"/>
        <v>3.6875</v>
      </c>
      <c r="I62" s="13">
        <f t="shared" si="5"/>
        <v>27.118644067796613</v>
      </c>
      <c r="J62" s="13">
        <f t="shared" si="5"/>
        <v>28.389830508474578</v>
      </c>
      <c r="K62" s="101">
        <v>40.68</v>
      </c>
      <c r="L62" s="90">
        <v>42.18</v>
      </c>
    </row>
    <row r="63" spans="1:12" ht="15.75" x14ac:dyDescent="0.25">
      <c r="A63" s="88"/>
      <c r="B63" s="9" t="s">
        <v>3</v>
      </c>
      <c r="C63" s="99"/>
      <c r="D63" s="99"/>
      <c r="E63" s="89"/>
      <c r="F63" s="99"/>
      <c r="G63" s="99"/>
      <c r="H63" s="89"/>
      <c r="I63" s="13"/>
      <c r="J63" s="13"/>
      <c r="K63" s="99"/>
      <c r="L63" s="103"/>
    </row>
    <row r="64" spans="1:12" ht="27.75" customHeight="1" x14ac:dyDescent="0.25">
      <c r="A64" s="88" t="s">
        <v>68</v>
      </c>
      <c r="B64" s="82" t="s">
        <v>17</v>
      </c>
      <c r="C64" s="101">
        <v>26.42</v>
      </c>
      <c r="D64" s="101">
        <v>27.57</v>
      </c>
      <c r="E64" s="89">
        <f t="shared" si="3"/>
        <v>4.3527630582891845</v>
      </c>
      <c r="F64" s="13">
        <v>26.42</v>
      </c>
      <c r="G64" s="13">
        <v>27.57</v>
      </c>
      <c r="H64" s="89">
        <f t="shared" si="4"/>
        <v>4.3527630582891845</v>
      </c>
      <c r="I64" s="13">
        <f t="shared" si="5"/>
        <v>22.389830508474578</v>
      </c>
      <c r="J64" s="13">
        <f t="shared" si="5"/>
        <v>23.364406779661017</v>
      </c>
      <c r="K64" s="13">
        <v>22.39</v>
      </c>
      <c r="L64" s="90">
        <f>D64/118*100</f>
        <v>23.364406779661017</v>
      </c>
    </row>
    <row r="65" spans="1:12" ht="30.75" customHeight="1" x14ac:dyDescent="0.25">
      <c r="A65" s="88" t="s">
        <v>68</v>
      </c>
      <c r="B65" s="84" t="s">
        <v>40</v>
      </c>
      <c r="C65" s="101">
        <v>18.489999999999998</v>
      </c>
      <c r="D65" s="101">
        <v>19.38</v>
      </c>
      <c r="E65" s="89">
        <f t="shared" si="3"/>
        <v>4.8134126554894436</v>
      </c>
      <c r="F65" s="13">
        <v>18.489999999999998</v>
      </c>
      <c r="G65" s="13">
        <v>19.38</v>
      </c>
      <c r="H65" s="89">
        <f t="shared" si="4"/>
        <v>4.8134126554894436</v>
      </c>
      <c r="I65" s="13">
        <f t="shared" si="5"/>
        <v>15.669491525423728</v>
      </c>
      <c r="J65" s="13">
        <f t="shared" si="5"/>
        <v>16.423728813559322</v>
      </c>
      <c r="K65" s="13">
        <v>15.67</v>
      </c>
      <c r="L65" s="90">
        <v>16.420000000000002</v>
      </c>
    </row>
    <row r="66" spans="1:12" ht="26.25" x14ac:dyDescent="0.25">
      <c r="A66" s="88" t="s">
        <v>68</v>
      </c>
      <c r="B66" s="84" t="s">
        <v>105</v>
      </c>
      <c r="C66" s="101">
        <v>30</v>
      </c>
      <c r="D66" s="101">
        <v>31</v>
      </c>
      <c r="E66" s="89">
        <f t="shared" si="3"/>
        <v>3.3333333333333428</v>
      </c>
      <c r="F66" s="101">
        <v>32.119999999999997</v>
      </c>
      <c r="G66" s="101">
        <v>33.340000000000003</v>
      </c>
      <c r="H66" s="89">
        <f t="shared" si="4"/>
        <v>3.7982565379825814</v>
      </c>
      <c r="I66" s="13">
        <f t="shared" si="5"/>
        <v>25.423728813559322</v>
      </c>
      <c r="J66" s="13">
        <f t="shared" si="5"/>
        <v>26.271186440677969</v>
      </c>
      <c r="K66" s="101">
        <v>27.22</v>
      </c>
      <c r="L66" s="102">
        <v>28.25</v>
      </c>
    </row>
    <row r="67" spans="1:12" ht="24.75" customHeight="1" x14ac:dyDescent="0.25">
      <c r="A67" s="88" t="s">
        <v>68</v>
      </c>
      <c r="B67" s="82" t="s">
        <v>90</v>
      </c>
      <c r="C67" s="101">
        <v>34</v>
      </c>
      <c r="D67" s="101">
        <v>35.4</v>
      </c>
      <c r="E67" s="89">
        <f t="shared" si="3"/>
        <v>4.1176470588235077</v>
      </c>
      <c r="F67" s="101">
        <v>49.88</v>
      </c>
      <c r="G67" s="101">
        <v>52.32</v>
      </c>
      <c r="H67" s="89">
        <f t="shared" si="4"/>
        <v>4.8917401764234256</v>
      </c>
      <c r="I67" s="13">
        <f t="shared" si="5"/>
        <v>28.8135593220339</v>
      </c>
      <c r="J67" s="13">
        <f t="shared" si="5"/>
        <v>30</v>
      </c>
      <c r="K67" s="101">
        <v>42.27</v>
      </c>
      <c r="L67" s="102">
        <v>44.34</v>
      </c>
    </row>
    <row r="68" spans="1:12" ht="24.75" customHeight="1" thickBot="1" x14ac:dyDescent="0.3">
      <c r="A68" s="88" t="s">
        <v>68</v>
      </c>
      <c r="B68" s="82" t="s">
        <v>95</v>
      </c>
      <c r="C68" s="101">
        <v>20.71</v>
      </c>
      <c r="D68" s="101">
        <v>21.51</v>
      </c>
      <c r="E68" s="89">
        <f t="shared" si="3"/>
        <v>3.8628681796233764</v>
      </c>
      <c r="F68" s="101">
        <v>20.71</v>
      </c>
      <c r="G68" s="101">
        <v>21.51</v>
      </c>
      <c r="H68" s="89">
        <f t="shared" si="4"/>
        <v>3.8628681796233764</v>
      </c>
      <c r="I68" s="13">
        <f>C68/118*100</f>
        <v>17.550847457627121</v>
      </c>
      <c r="J68" s="13">
        <f>D68/118*100</f>
        <v>18.228813559322035</v>
      </c>
      <c r="K68" s="104">
        <f>C68/118*100</f>
        <v>17.550847457627121</v>
      </c>
      <c r="L68" s="102">
        <f>D68/118*100</f>
        <v>18.228813559322035</v>
      </c>
    </row>
    <row r="69" spans="1:12" ht="15.75" x14ac:dyDescent="0.25">
      <c r="A69" s="87"/>
      <c r="B69" s="18" t="s">
        <v>26</v>
      </c>
      <c r="C69" s="96"/>
      <c r="D69" s="96"/>
      <c r="E69" s="105"/>
      <c r="F69" s="96"/>
      <c r="G69" s="96"/>
      <c r="H69" s="105"/>
      <c r="I69" s="100"/>
      <c r="J69" s="100"/>
      <c r="K69" s="96"/>
      <c r="L69" s="43"/>
    </row>
    <row r="70" spans="1:12" ht="26.25" x14ac:dyDescent="0.25">
      <c r="A70" s="88" t="s">
        <v>69</v>
      </c>
      <c r="B70" s="82" t="s">
        <v>17</v>
      </c>
      <c r="C70" s="13">
        <v>1605</v>
      </c>
      <c r="D70" s="13">
        <v>1675</v>
      </c>
      <c r="E70" s="89">
        <f t="shared" si="3"/>
        <v>4.3613707165109048</v>
      </c>
      <c r="F70" s="13">
        <v>3125.47</v>
      </c>
      <c r="G70" s="13">
        <v>3251.23</v>
      </c>
      <c r="H70" s="89">
        <f t="shared" si="4"/>
        <v>4.0237148332890769</v>
      </c>
      <c r="I70" s="13">
        <f t="shared" si="5"/>
        <v>1360.1694915254238</v>
      </c>
      <c r="J70" s="13">
        <f t="shared" si="5"/>
        <v>1419.4915254237289</v>
      </c>
      <c r="K70" s="13">
        <v>2648.7</v>
      </c>
      <c r="L70" s="90">
        <v>2755.28</v>
      </c>
    </row>
    <row r="71" spans="1:12" ht="15.75" x14ac:dyDescent="0.25">
      <c r="A71" s="88"/>
      <c r="B71" s="9" t="s">
        <v>1</v>
      </c>
      <c r="C71" s="99"/>
      <c r="D71" s="99"/>
      <c r="E71" s="89"/>
      <c r="F71" s="99"/>
      <c r="G71" s="99"/>
      <c r="H71" s="89"/>
      <c r="I71" s="13"/>
      <c r="J71" s="13"/>
      <c r="K71" s="99"/>
      <c r="L71" s="103"/>
    </row>
    <row r="72" spans="1:12" ht="26.25" x14ac:dyDescent="0.25">
      <c r="A72" s="88" t="s">
        <v>69</v>
      </c>
      <c r="B72" s="82" t="s">
        <v>83</v>
      </c>
      <c r="C72" s="13">
        <v>1605</v>
      </c>
      <c r="D72" s="13">
        <v>1675</v>
      </c>
      <c r="E72" s="89">
        <f t="shared" ref="E72:E79" si="7">D72/C72*100-100</f>
        <v>4.3613707165109048</v>
      </c>
      <c r="F72" s="13">
        <v>3125.47</v>
      </c>
      <c r="G72" s="13">
        <v>3125.47</v>
      </c>
      <c r="H72" s="89">
        <f t="shared" ref="H72:H79" si="8">G72/F72*100-100</f>
        <v>0</v>
      </c>
      <c r="I72" s="13">
        <f t="shared" si="5"/>
        <v>1360.1694915254238</v>
      </c>
      <c r="J72" s="13">
        <f t="shared" si="5"/>
        <v>1419.4915254237289</v>
      </c>
      <c r="K72" s="13">
        <v>2648.7</v>
      </c>
      <c r="L72" s="90">
        <v>2648.7</v>
      </c>
    </row>
    <row r="73" spans="1:12" ht="26.25" x14ac:dyDescent="0.25">
      <c r="A73" s="88" t="s">
        <v>69</v>
      </c>
      <c r="B73" s="82" t="s">
        <v>27</v>
      </c>
      <c r="C73" s="13">
        <v>27.26</v>
      </c>
      <c r="D73" s="13">
        <v>28.31</v>
      </c>
      <c r="E73" s="89">
        <f t="shared" si="7"/>
        <v>3.851797505502546</v>
      </c>
      <c r="F73" s="13">
        <v>27.26</v>
      </c>
      <c r="G73" s="13">
        <v>28.31</v>
      </c>
      <c r="H73" s="89">
        <f t="shared" si="8"/>
        <v>3.851797505502546</v>
      </c>
      <c r="I73" s="13">
        <f t="shared" ref="I73:J137" si="9">C73/1.18</f>
        <v>23.101694915254239</v>
      </c>
      <c r="J73" s="13">
        <f t="shared" si="9"/>
        <v>23.991525423728813</v>
      </c>
      <c r="K73" s="13">
        <v>23.1</v>
      </c>
      <c r="L73" s="90">
        <v>23.99</v>
      </c>
    </row>
    <row r="74" spans="1:12" ht="15.75" x14ac:dyDescent="0.25">
      <c r="A74" s="88"/>
      <c r="B74" s="9" t="s">
        <v>2</v>
      </c>
      <c r="C74" s="99"/>
      <c r="D74" s="99"/>
      <c r="E74" s="89"/>
      <c r="F74" s="99"/>
      <c r="G74" s="99"/>
      <c r="H74" s="89"/>
      <c r="I74" s="13"/>
      <c r="J74" s="13"/>
      <c r="K74" s="99"/>
      <c r="L74" s="103"/>
    </row>
    <row r="75" spans="1:12" ht="26.25" x14ac:dyDescent="0.25">
      <c r="A75" s="88" t="s">
        <v>69</v>
      </c>
      <c r="B75" s="82" t="s">
        <v>17</v>
      </c>
      <c r="C75" s="13">
        <v>26.86</v>
      </c>
      <c r="D75" s="13">
        <v>27.85</v>
      </c>
      <c r="E75" s="89">
        <f t="shared" si="7"/>
        <v>3.685778108711844</v>
      </c>
      <c r="F75" s="13">
        <v>26.86</v>
      </c>
      <c r="G75" s="13">
        <v>27.85</v>
      </c>
      <c r="H75" s="89">
        <f t="shared" si="8"/>
        <v>3.685778108711844</v>
      </c>
      <c r="I75" s="13">
        <f t="shared" si="9"/>
        <v>22.762711864406782</v>
      </c>
      <c r="J75" s="13">
        <f t="shared" si="9"/>
        <v>23.601694915254239</v>
      </c>
      <c r="K75" s="13">
        <v>22.76</v>
      </c>
      <c r="L75" s="90">
        <v>23.6</v>
      </c>
    </row>
    <row r="76" spans="1:12" ht="27" customHeight="1" x14ac:dyDescent="0.25">
      <c r="A76" s="88" t="s">
        <v>69</v>
      </c>
      <c r="B76" s="84" t="s">
        <v>40</v>
      </c>
      <c r="C76" s="13">
        <v>27.81</v>
      </c>
      <c r="D76" s="13">
        <v>28.92</v>
      </c>
      <c r="E76" s="89">
        <f t="shared" si="7"/>
        <v>3.9913700107874917</v>
      </c>
      <c r="F76" s="13">
        <f>C76</f>
        <v>27.81</v>
      </c>
      <c r="G76" s="13">
        <f>D76</f>
        <v>28.92</v>
      </c>
      <c r="H76" s="89">
        <f t="shared" si="8"/>
        <v>3.9913700107874917</v>
      </c>
      <c r="I76" s="13">
        <f t="shared" si="9"/>
        <v>23.567796610169491</v>
      </c>
      <c r="J76" s="13">
        <f t="shared" si="9"/>
        <v>24.50847457627119</v>
      </c>
      <c r="K76" s="13">
        <f>F76/118*100</f>
        <v>23.567796610169488</v>
      </c>
      <c r="L76" s="90">
        <f>G76/118*100</f>
        <v>24.50847457627119</v>
      </c>
    </row>
    <row r="77" spans="1:12" ht="15.75" x14ac:dyDescent="0.25">
      <c r="A77" s="88"/>
      <c r="B77" s="9" t="s">
        <v>3</v>
      </c>
      <c r="C77" s="99"/>
      <c r="D77" s="99"/>
      <c r="E77" s="89"/>
      <c r="F77" s="99"/>
      <c r="G77" s="99"/>
      <c r="H77" s="89"/>
      <c r="I77" s="13"/>
      <c r="J77" s="13"/>
      <c r="K77" s="99"/>
      <c r="L77" s="103"/>
    </row>
    <row r="78" spans="1:12" ht="26.25" x14ac:dyDescent="0.25">
      <c r="A78" s="88" t="s">
        <v>69</v>
      </c>
      <c r="B78" s="82" t="s">
        <v>17</v>
      </c>
      <c r="C78" s="13">
        <v>26.42</v>
      </c>
      <c r="D78" s="13">
        <v>27.57</v>
      </c>
      <c r="E78" s="89">
        <f t="shared" si="7"/>
        <v>4.3527630582891845</v>
      </c>
      <c r="F78" s="13">
        <v>26.42</v>
      </c>
      <c r="G78" s="13">
        <v>27.57</v>
      </c>
      <c r="H78" s="89">
        <f t="shared" si="8"/>
        <v>4.3527630582891845</v>
      </c>
      <c r="I78" s="13">
        <f t="shared" si="9"/>
        <v>22.389830508474578</v>
      </c>
      <c r="J78" s="13">
        <f t="shared" si="9"/>
        <v>23.364406779661017</v>
      </c>
      <c r="K78" s="13">
        <v>22.39</v>
      </c>
      <c r="L78" s="90">
        <v>23.36</v>
      </c>
    </row>
    <row r="79" spans="1:12" ht="23.25" customHeight="1" thickBot="1" x14ac:dyDescent="0.3">
      <c r="A79" s="93" t="s">
        <v>69</v>
      </c>
      <c r="B79" s="85" t="s">
        <v>40</v>
      </c>
      <c r="C79" s="24">
        <v>18.489999999999998</v>
      </c>
      <c r="D79" s="24">
        <v>19.38</v>
      </c>
      <c r="E79" s="89">
        <f t="shared" si="7"/>
        <v>4.8134126554894436</v>
      </c>
      <c r="F79" s="24">
        <v>18.489999999999998</v>
      </c>
      <c r="G79" s="24">
        <v>19.38</v>
      </c>
      <c r="H79" s="89">
        <f t="shared" si="8"/>
        <v>4.8134126554894436</v>
      </c>
      <c r="I79" s="24">
        <f t="shared" si="9"/>
        <v>15.669491525423728</v>
      </c>
      <c r="J79" s="24">
        <f t="shared" si="9"/>
        <v>16.423728813559322</v>
      </c>
      <c r="K79" s="24">
        <v>15.67</v>
      </c>
      <c r="L79" s="95">
        <v>16.420000000000002</v>
      </c>
    </row>
    <row r="80" spans="1:12" ht="15.75" x14ac:dyDescent="0.25">
      <c r="A80" s="87"/>
      <c r="B80" s="14" t="s">
        <v>0</v>
      </c>
      <c r="C80" s="96"/>
      <c r="D80" s="96"/>
      <c r="E80" s="105"/>
      <c r="F80" s="96"/>
      <c r="G80" s="96"/>
      <c r="H80" s="105"/>
      <c r="I80" s="100"/>
      <c r="J80" s="100"/>
      <c r="K80" s="96"/>
      <c r="L80" s="43"/>
    </row>
    <row r="81" spans="1:12" ht="15.75" x14ac:dyDescent="0.25">
      <c r="A81" s="88" t="s">
        <v>70</v>
      </c>
      <c r="B81" s="82" t="s">
        <v>17</v>
      </c>
      <c r="C81" s="13">
        <v>1660</v>
      </c>
      <c r="D81" s="13">
        <v>1735</v>
      </c>
      <c r="E81" s="89">
        <f t="shared" ref="E81:E138" si="10">D81/C81*100-100</f>
        <v>4.5180722891566205</v>
      </c>
      <c r="F81" s="13">
        <v>3125.47</v>
      </c>
      <c r="G81" s="13">
        <v>3251.23</v>
      </c>
      <c r="H81" s="89">
        <f t="shared" ref="H81:H138" si="11">G81/F81*100-100</f>
        <v>4.0237148332890769</v>
      </c>
      <c r="I81" s="13">
        <f t="shared" si="9"/>
        <v>1406.7796610169491</v>
      </c>
      <c r="J81" s="13">
        <f t="shared" si="9"/>
        <v>1470.3389830508474</v>
      </c>
      <c r="K81" s="13">
        <v>2648.7</v>
      </c>
      <c r="L81" s="90">
        <v>2755.28</v>
      </c>
    </row>
    <row r="82" spans="1:12" ht="15.75" x14ac:dyDescent="0.25">
      <c r="A82" s="88"/>
      <c r="B82" s="9" t="s">
        <v>1</v>
      </c>
      <c r="C82" s="99"/>
      <c r="D82" s="99"/>
      <c r="E82" s="89"/>
      <c r="F82" s="99"/>
      <c r="G82" s="99"/>
      <c r="H82" s="89"/>
      <c r="I82" s="13"/>
      <c r="J82" s="13"/>
      <c r="K82" s="99"/>
      <c r="L82" s="103"/>
    </row>
    <row r="83" spans="1:12" ht="26.25" x14ac:dyDescent="0.25">
      <c r="A83" s="88" t="s">
        <v>70</v>
      </c>
      <c r="B83" s="82" t="s">
        <v>87</v>
      </c>
      <c r="C83" s="13">
        <v>1660</v>
      </c>
      <c r="D83" s="13">
        <v>1735</v>
      </c>
      <c r="E83" s="89">
        <f t="shared" si="10"/>
        <v>4.5180722891566205</v>
      </c>
      <c r="F83" s="13">
        <v>3125.47</v>
      </c>
      <c r="G83" s="13">
        <v>3125.47</v>
      </c>
      <c r="H83" s="89">
        <f t="shared" si="11"/>
        <v>0</v>
      </c>
      <c r="I83" s="13">
        <f t="shared" si="9"/>
        <v>1406.7796610169491</v>
      </c>
      <c r="J83" s="13">
        <f t="shared" si="9"/>
        <v>1470.3389830508474</v>
      </c>
      <c r="K83" s="13">
        <v>2648.7</v>
      </c>
      <c r="L83" s="90">
        <v>2755.28</v>
      </c>
    </row>
    <row r="84" spans="1:12" ht="25.5" x14ac:dyDescent="0.25">
      <c r="A84" s="88" t="s">
        <v>70</v>
      </c>
      <c r="B84" s="82" t="s">
        <v>27</v>
      </c>
      <c r="C84" s="13">
        <v>26.86</v>
      </c>
      <c r="D84" s="13">
        <v>27.85</v>
      </c>
      <c r="E84" s="89">
        <f t="shared" si="10"/>
        <v>3.685778108711844</v>
      </c>
      <c r="F84" s="13">
        <v>26.86</v>
      </c>
      <c r="G84" s="13">
        <v>27.85</v>
      </c>
      <c r="H84" s="89">
        <f t="shared" si="11"/>
        <v>3.685778108711844</v>
      </c>
      <c r="I84" s="13">
        <f t="shared" si="9"/>
        <v>22.762711864406782</v>
      </c>
      <c r="J84" s="13">
        <f t="shared" si="9"/>
        <v>23.601694915254239</v>
      </c>
      <c r="K84" s="13">
        <v>22.76</v>
      </c>
      <c r="L84" s="90">
        <v>23.6</v>
      </c>
    </row>
    <row r="85" spans="1:12" ht="15.75" x14ac:dyDescent="0.25">
      <c r="A85" s="88"/>
      <c r="B85" s="9" t="s">
        <v>2</v>
      </c>
      <c r="C85" s="99"/>
      <c r="D85" s="99"/>
      <c r="E85" s="89"/>
      <c r="F85" s="99"/>
      <c r="G85" s="99"/>
      <c r="H85" s="89"/>
      <c r="I85" s="13"/>
      <c r="J85" s="13"/>
      <c r="K85" s="99"/>
      <c r="L85" s="103"/>
    </row>
    <row r="86" spans="1:12" ht="15.75" x14ac:dyDescent="0.25">
      <c r="A86" s="88" t="s">
        <v>70</v>
      </c>
      <c r="B86" s="82" t="s">
        <v>17</v>
      </c>
      <c r="C86" s="13">
        <v>26.86</v>
      </c>
      <c r="D86" s="13">
        <v>27.85</v>
      </c>
      <c r="E86" s="89">
        <f t="shared" si="10"/>
        <v>3.685778108711844</v>
      </c>
      <c r="F86" s="13">
        <v>26.86</v>
      </c>
      <c r="G86" s="13">
        <v>27.85</v>
      </c>
      <c r="H86" s="89">
        <f t="shared" si="11"/>
        <v>3.685778108711844</v>
      </c>
      <c r="I86" s="13">
        <f t="shared" si="9"/>
        <v>22.762711864406782</v>
      </c>
      <c r="J86" s="13">
        <f t="shared" si="9"/>
        <v>23.601694915254239</v>
      </c>
      <c r="K86" s="13">
        <v>22.76</v>
      </c>
      <c r="L86" s="90">
        <v>23.6</v>
      </c>
    </row>
    <row r="87" spans="1:12" ht="15.75" x14ac:dyDescent="0.25">
      <c r="A87" s="88"/>
      <c r="B87" s="9" t="s">
        <v>3</v>
      </c>
      <c r="C87" s="99"/>
      <c r="D87" s="99"/>
      <c r="E87" s="89"/>
      <c r="F87" s="99"/>
      <c r="G87" s="99"/>
      <c r="H87" s="89"/>
      <c r="I87" s="13"/>
      <c r="J87" s="13"/>
      <c r="K87" s="99"/>
      <c r="L87" s="103"/>
    </row>
    <row r="88" spans="1:12" ht="15.75" x14ac:dyDescent="0.25">
      <c r="A88" s="88" t="s">
        <v>70</v>
      </c>
      <c r="B88" s="82" t="s">
        <v>17</v>
      </c>
      <c r="C88" s="13">
        <v>26.42</v>
      </c>
      <c r="D88" s="13">
        <v>27.57</v>
      </c>
      <c r="E88" s="89">
        <f t="shared" si="10"/>
        <v>4.3527630582891845</v>
      </c>
      <c r="F88" s="13">
        <v>26.42</v>
      </c>
      <c r="G88" s="13">
        <v>27.57</v>
      </c>
      <c r="H88" s="89">
        <f t="shared" si="11"/>
        <v>4.3527630582891845</v>
      </c>
      <c r="I88" s="13">
        <f t="shared" si="9"/>
        <v>22.389830508474578</v>
      </c>
      <c r="J88" s="13">
        <f t="shared" si="9"/>
        <v>23.364406779661017</v>
      </c>
      <c r="K88" s="13">
        <v>22.39</v>
      </c>
      <c r="L88" s="90">
        <v>23.36</v>
      </c>
    </row>
    <row r="89" spans="1:12" ht="24.75" customHeight="1" thickBot="1" x14ac:dyDescent="0.3">
      <c r="A89" s="93" t="s">
        <v>70</v>
      </c>
      <c r="B89" s="83" t="s">
        <v>12</v>
      </c>
      <c r="C89" s="24">
        <v>18.420000000000002</v>
      </c>
      <c r="D89" s="24">
        <v>19.010000000000002</v>
      </c>
      <c r="E89" s="94">
        <f t="shared" si="10"/>
        <v>3.2030401737242187</v>
      </c>
      <c r="F89" s="104">
        <v>18.420000000000002</v>
      </c>
      <c r="G89" s="104">
        <v>19.010000000000002</v>
      </c>
      <c r="H89" s="94">
        <f t="shared" si="11"/>
        <v>3.2030401737242187</v>
      </c>
      <c r="I89" s="24">
        <f t="shared" si="9"/>
        <v>15.610169491525426</v>
      </c>
      <c r="J89" s="24">
        <f t="shared" si="9"/>
        <v>16.110169491525426</v>
      </c>
      <c r="K89" s="104">
        <v>15.61</v>
      </c>
      <c r="L89" s="106">
        <v>16.11</v>
      </c>
    </row>
    <row r="90" spans="1:12" ht="15.75" x14ac:dyDescent="0.25">
      <c r="A90" s="87"/>
      <c r="B90" s="18" t="s">
        <v>26</v>
      </c>
      <c r="C90" s="96"/>
      <c r="D90" s="96"/>
      <c r="E90" s="105"/>
      <c r="F90" s="96"/>
      <c r="G90" s="96"/>
      <c r="H90" s="105"/>
      <c r="I90" s="100"/>
      <c r="J90" s="100"/>
      <c r="K90" s="96"/>
      <c r="L90" s="43"/>
    </row>
    <row r="91" spans="1:12" ht="20.25" customHeight="1" x14ac:dyDescent="0.25">
      <c r="A91" s="88" t="s">
        <v>71</v>
      </c>
      <c r="B91" s="82" t="s">
        <v>21</v>
      </c>
      <c r="C91" s="13">
        <v>1730</v>
      </c>
      <c r="D91" s="13">
        <v>1800</v>
      </c>
      <c r="E91" s="89">
        <f t="shared" si="10"/>
        <v>4.0462427745664655</v>
      </c>
      <c r="F91" s="101">
        <v>1874.21</v>
      </c>
      <c r="G91" s="101">
        <v>1934.48</v>
      </c>
      <c r="H91" s="89">
        <f t="shared" si="11"/>
        <v>3.2157549047332026</v>
      </c>
      <c r="I91" s="13">
        <f t="shared" si="9"/>
        <v>1466.1016949152543</v>
      </c>
      <c r="J91" s="13">
        <f t="shared" si="9"/>
        <v>1525.4237288135594</v>
      </c>
      <c r="K91" s="101">
        <v>1588.31</v>
      </c>
      <c r="L91" s="102">
        <v>1639.48</v>
      </c>
    </row>
    <row r="92" spans="1:12" ht="15.75" x14ac:dyDescent="0.25">
      <c r="A92" s="88"/>
      <c r="B92" s="9" t="s">
        <v>1</v>
      </c>
      <c r="C92" s="99"/>
      <c r="D92" s="99"/>
      <c r="E92" s="89"/>
      <c r="F92" s="99"/>
      <c r="G92" s="99"/>
      <c r="H92" s="89"/>
      <c r="I92" s="13"/>
      <c r="J92" s="13"/>
      <c r="K92" s="99"/>
      <c r="L92" s="103"/>
    </row>
    <row r="93" spans="1:12" ht="29.25" customHeight="1" x14ac:dyDescent="0.25">
      <c r="A93" s="88" t="s">
        <v>71</v>
      </c>
      <c r="B93" s="82" t="s">
        <v>82</v>
      </c>
      <c r="C93" s="13">
        <v>1730</v>
      </c>
      <c r="D93" s="13">
        <v>1800</v>
      </c>
      <c r="E93" s="89">
        <f t="shared" si="10"/>
        <v>4.0462427745664655</v>
      </c>
      <c r="F93" s="101">
        <v>1874.21</v>
      </c>
      <c r="G93" s="101">
        <v>1936.1</v>
      </c>
      <c r="H93" s="89">
        <f t="shared" si="11"/>
        <v>3.3021913232775404</v>
      </c>
      <c r="I93" s="13">
        <f t="shared" si="9"/>
        <v>1466.1016949152543</v>
      </c>
      <c r="J93" s="13">
        <f t="shared" si="9"/>
        <v>1525.4237288135594</v>
      </c>
      <c r="K93" s="101">
        <v>1588.31</v>
      </c>
      <c r="L93" s="102">
        <v>1640.76</v>
      </c>
    </row>
    <row r="94" spans="1:12" ht="24.75" customHeight="1" x14ac:dyDescent="0.25">
      <c r="A94" s="88" t="s">
        <v>71</v>
      </c>
      <c r="B94" s="82" t="s">
        <v>36</v>
      </c>
      <c r="C94" s="13">
        <v>29</v>
      </c>
      <c r="D94" s="13">
        <v>30</v>
      </c>
      <c r="E94" s="89">
        <f t="shared" si="10"/>
        <v>3.448275862068968</v>
      </c>
      <c r="F94" s="101">
        <v>48.36</v>
      </c>
      <c r="G94" s="101">
        <v>50.08</v>
      </c>
      <c r="H94" s="89">
        <f t="shared" si="11"/>
        <v>3.5566583953680748</v>
      </c>
      <c r="I94" s="13">
        <f t="shared" si="9"/>
        <v>24.576271186440678</v>
      </c>
      <c r="J94" s="13">
        <f t="shared" si="9"/>
        <v>25.423728813559322</v>
      </c>
      <c r="K94" s="101">
        <v>40.98</v>
      </c>
      <c r="L94" s="102">
        <v>42.44</v>
      </c>
    </row>
    <row r="95" spans="1:12" ht="15.75" x14ac:dyDescent="0.25">
      <c r="A95" s="88"/>
      <c r="B95" s="9" t="s">
        <v>2</v>
      </c>
      <c r="C95" s="99"/>
      <c r="D95" s="99"/>
      <c r="E95" s="89"/>
      <c r="F95" s="99"/>
      <c r="G95" s="99"/>
      <c r="H95" s="89"/>
      <c r="I95" s="13"/>
      <c r="J95" s="13"/>
      <c r="K95" s="99"/>
      <c r="L95" s="103"/>
    </row>
    <row r="96" spans="1:12" ht="26.25" x14ac:dyDescent="0.25">
      <c r="A96" s="88" t="s">
        <v>71</v>
      </c>
      <c r="B96" s="84" t="s">
        <v>40</v>
      </c>
      <c r="C96" s="13">
        <v>27.81</v>
      </c>
      <c r="D96" s="13">
        <v>28.92</v>
      </c>
      <c r="E96" s="89">
        <f t="shared" si="10"/>
        <v>3.9913700107874917</v>
      </c>
      <c r="F96" s="13">
        <v>27.81</v>
      </c>
      <c r="G96" s="13">
        <v>28.92</v>
      </c>
      <c r="H96" s="89">
        <f t="shared" si="11"/>
        <v>3.9913700107874917</v>
      </c>
      <c r="I96" s="13">
        <f t="shared" si="9"/>
        <v>23.567796610169491</v>
      </c>
      <c r="J96" s="13">
        <f t="shared" si="9"/>
        <v>24.50847457627119</v>
      </c>
      <c r="K96" s="13">
        <f>F96/118*100</f>
        <v>23.567796610169488</v>
      </c>
      <c r="L96" s="90">
        <f>G96/118*100</f>
        <v>24.50847457627119</v>
      </c>
    </row>
    <row r="97" spans="1:12" ht="15.75" x14ac:dyDescent="0.25">
      <c r="A97" s="88"/>
      <c r="B97" s="9" t="s">
        <v>3</v>
      </c>
      <c r="C97" s="99"/>
      <c r="D97" s="99"/>
      <c r="E97" s="89"/>
      <c r="F97" s="99"/>
      <c r="G97" s="99"/>
      <c r="H97" s="89"/>
      <c r="I97" s="13"/>
      <c r="J97" s="13"/>
      <c r="K97" s="99"/>
      <c r="L97" s="103"/>
    </row>
    <row r="98" spans="1:12" ht="27" thickBot="1" x14ac:dyDescent="0.3">
      <c r="A98" s="93" t="s">
        <v>71</v>
      </c>
      <c r="B98" s="85" t="s">
        <v>40</v>
      </c>
      <c r="C98" s="24">
        <v>18.489999999999998</v>
      </c>
      <c r="D98" s="24">
        <v>19.38</v>
      </c>
      <c r="E98" s="89">
        <f t="shared" si="10"/>
        <v>4.8134126554894436</v>
      </c>
      <c r="F98" s="24">
        <v>18.489999999999998</v>
      </c>
      <c r="G98" s="24">
        <v>19.38</v>
      </c>
      <c r="H98" s="89">
        <f t="shared" si="11"/>
        <v>4.8134126554894436</v>
      </c>
      <c r="I98" s="24">
        <f t="shared" si="9"/>
        <v>15.669491525423728</v>
      </c>
      <c r="J98" s="24">
        <f t="shared" si="9"/>
        <v>16.423728813559322</v>
      </c>
      <c r="K98" s="24">
        <v>15.67</v>
      </c>
      <c r="L98" s="95">
        <v>16.420000000000002</v>
      </c>
    </row>
    <row r="99" spans="1:12" ht="15.75" x14ac:dyDescent="0.25">
      <c r="A99" s="87"/>
      <c r="B99" s="18" t="s">
        <v>26</v>
      </c>
      <c r="C99" s="96"/>
      <c r="D99" s="96"/>
      <c r="E99" s="105"/>
      <c r="F99" s="96"/>
      <c r="G99" s="96"/>
      <c r="H99" s="105"/>
      <c r="I99" s="100"/>
      <c r="J99" s="100"/>
      <c r="K99" s="96"/>
      <c r="L99" s="43"/>
    </row>
    <row r="100" spans="1:12" ht="26.25" x14ac:dyDescent="0.25">
      <c r="A100" s="88" t="s">
        <v>72</v>
      </c>
      <c r="B100" s="82" t="s">
        <v>17</v>
      </c>
      <c r="C100" s="13">
        <v>1605</v>
      </c>
      <c r="D100" s="13">
        <v>1680</v>
      </c>
      <c r="E100" s="89">
        <f t="shared" si="10"/>
        <v>4.6728971962616725</v>
      </c>
      <c r="F100" s="13">
        <v>3125.47</v>
      </c>
      <c r="G100" s="13">
        <v>3251.23</v>
      </c>
      <c r="H100" s="89">
        <f t="shared" si="11"/>
        <v>4.0237148332890769</v>
      </c>
      <c r="I100" s="13">
        <f t="shared" si="9"/>
        <v>1360.1694915254238</v>
      </c>
      <c r="J100" s="13">
        <f t="shared" si="9"/>
        <v>1423.7288135593221</v>
      </c>
      <c r="K100" s="13">
        <v>2648.7</v>
      </c>
      <c r="L100" s="90">
        <v>2755.28</v>
      </c>
    </row>
    <row r="101" spans="1:12" ht="26.25" x14ac:dyDescent="0.25">
      <c r="A101" s="88" t="s">
        <v>72</v>
      </c>
      <c r="B101" s="82" t="s">
        <v>91</v>
      </c>
      <c r="C101" s="13">
        <v>1605</v>
      </c>
      <c r="D101" s="13">
        <v>1680</v>
      </c>
      <c r="E101" s="89">
        <f t="shared" si="10"/>
        <v>4.6728971962616725</v>
      </c>
      <c r="F101" s="101">
        <v>3990.51</v>
      </c>
      <c r="G101" s="101">
        <v>2577.4499999999998</v>
      </c>
      <c r="H101" s="89">
        <f t="shared" si="11"/>
        <v>-35.410511438387587</v>
      </c>
      <c r="I101" s="13">
        <f>C101</f>
        <v>1605</v>
      </c>
      <c r="J101" s="13">
        <v>1680</v>
      </c>
      <c r="K101" s="101">
        <f>F101</f>
        <v>3990.51</v>
      </c>
      <c r="L101" s="102">
        <f>G101</f>
        <v>2577.4499999999998</v>
      </c>
    </row>
    <row r="102" spans="1:12" ht="27" customHeight="1" x14ac:dyDescent="0.25">
      <c r="A102" s="88" t="s">
        <v>72</v>
      </c>
      <c r="B102" s="82" t="s">
        <v>20</v>
      </c>
      <c r="C102" s="13">
        <v>1620</v>
      </c>
      <c r="D102" s="13">
        <v>1680</v>
      </c>
      <c r="E102" s="89">
        <f t="shared" si="10"/>
        <v>3.7037037037036953</v>
      </c>
      <c r="F102" s="101">
        <v>3357.47</v>
      </c>
      <c r="G102" s="101">
        <v>3489.27</v>
      </c>
      <c r="H102" s="89">
        <f t="shared" si="11"/>
        <v>3.9255749120617622</v>
      </c>
      <c r="I102" s="13">
        <f t="shared" si="9"/>
        <v>1372.8813559322034</v>
      </c>
      <c r="J102" s="13">
        <f t="shared" si="9"/>
        <v>1423.7288135593221</v>
      </c>
      <c r="K102" s="101">
        <v>2845.31</v>
      </c>
      <c r="L102" s="102">
        <v>2957.01</v>
      </c>
    </row>
    <row r="103" spans="1:12" ht="26.25" x14ac:dyDescent="0.25">
      <c r="A103" s="88" t="s">
        <v>72</v>
      </c>
      <c r="B103" s="82" t="s">
        <v>13</v>
      </c>
      <c r="C103" s="13">
        <v>1620</v>
      </c>
      <c r="D103" s="13">
        <v>1680</v>
      </c>
      <c r="E103" s="89">
        <f t="shared" si="10"/>
        <v>3.7037037037036953</v>
      </c>
      <c r="F103" s="101">
        <v>1988.36</v>
      </c>
      <c r="G103" s="101">
        <v>2066.8200000000002</v>
      </c>
      <c r="H103" s="89">
        <f t="shared" si="11"/>
        <v>3.9459655193224705</v>
      </c>
      <c r="I103" s="13">
        <f t="shared" si="9"/>
        <v>1372.8813559322034</v>
      </c>
      <c r="J103" s="13">
        <f t="shared" si="9"/>
        <v>1423.7288135593221</v>
      </c>
      <c r="K103" s="101">
        <v>1685.05</v>
      </c>
      <c r="L103" s="102">
        <v>1751.54</v>
      </c>
    </row>
    <row r="104" spans="1:12" ht="15.75" x14ac:dyDescent="0.25">
      <c r="A104" s="88"/>
      <c r="B104" s="9" t="s">
        <v>1</v>
      </c>
      <c r="C104" s="99"/>
      <c r="D104" s="99"/>
      <c r="E104" s="89"/>
      <c r="F104" s="99"/>
      <c r="G104" s="99"/>
      <c r="H104" s="89"/>
      <c r="I104" s="13"/>
      <c r="J104" s="13"/>
      <c r="K104" s="99"/>
      <c r="L104" s="103"/>
    </row>
    <row r="105" spans="1:12" ht="26.25" x14ac:dyDescent="0.25">
      <c r="A105" s="88" t="s">
        <v>72</v>
      </c>
      <c r="B105" s="82" t="s">
        <v>83</v>
      </c>
      <c r="C105" s="13">
        <v>1605</v>
      </c>
      <c r="D105" s="13">
        <v>1680</v>
      </c>
      <c r="E105" s="89">
        <f t="shared" si="10"/>
        <v>4.6728971962616725</v>
      </c>
      <c r="F105" s="13">
        <v>3125.47</v>
      </c>
      <c r="G105" s="13">
        <v>3251.23</v>
      </c>
      <c r="H105" s="89">
        <f t="shared" si="11"/>
        <v>4.0237148332890769</v>
      </c>
      <c r="I105" s="13">
        <f t="shared" si="9"/>
        <v>1360.1694915254238</v>
      </c>
      <c r="J105" s="13">
        <f t="shared" si="9"/>
        <v>1423.7288135593221</v>
      </c>
      <c r="K105" s="13">
        <v>2648.7</v>
      </c>
      <c r="L105" s="90">
        <v>2755.28</v>
      </c>
    </row>
    <row r="106" spans="1:12" ht="26.25" x14ac:dyDescent="0.25">
      <c r="A106" s="88" t="s">
        <v>72</v>
      </c>
      <c r="B106" s="82" t="s">
        <v>27</v>
      </c>
      <c r="C106" s="13">
        <v>27.26</v>
      </c>
      <c r="D106" s="13">
        <v>28.31</v>
      </c>
      <c r="E106" s="89">
        <f t="shared" si="10"/>
        <v>3.851797505502546</v>
      </c>
      <c r="F106" s="13">
        <v>27.26</v>
      </c>
      <c r="G106" s="13">
        <v>28.31</v>
      </c>
      <c r="H106" s="89">
        <f t="shared" si="11"/>
        <v>3.851797505502546</v>
      </c>
      <c r="I106" s="13">
        <f t="shared" si="9"/>
        <v>23.101694915254239</v>
      </c>
      <c r="J106" s="13">
        <f t="shared" si="9"/>
        <v>23.991525423728813</v>
      </c>
      <c r="K106" s="13">
        <v>23.1</v>
      </c>
      <c r="L106" s="90">
        <v>23.99</v>
      </c>
    </row>
    <row r="107" spans="1:12" ht="48" customHeight="1" x14ac:dyDescent="0.25">
      <c r="A107" s="88" t="s">
        <v>72</v>
      </c>
      <c r="B107" s="82" t="s">
        <v>92</v>
      </c>
      <c r="C107" s="13">
        <v>1620</v>
      </c>
      <c r="D107" s="13">
        <v>1680</v>
      </c>
      <c r="E107" s="89">
        <f t="shared" si="10"/>
        <v>3.7037037037036953</v>
      </c>
      <c r="F107" s="101">
        <v>3357.47</v>
      </c>
      <c r="G107" s="101">
        <v>3489.27</v>
      </c>
      <c r="H107" s="89">
        <f t="shared" si="11"/>
        <v>3.9255749120617622</v>
      </c>
      <c r="I107" s="13">
        <f t="shared" si="9"/>
        <v>1372.8813559322034</v>
      </c>
      <c r="J107" s="13">
        <f t="shared" si="9"/>
        <v>1423.7288135593221</v>
      </c>
      <c r="K107" s="101">
        <v>2845.31</v>
      </c>
      <c r="L107" s="102">
        <v>2957.01</v>
      </c>
    </row>
    <row r="108" spans="1:12" ht="45" customHeight="1" x14ac:dyDescent="0.25">
      <c r="A108" s="88" t="s">
        <v>72</v>
      </c>
      <c r="B108" s="82" t="s">
        <v>37</v>
      </c>
      <c r="C108" s="13">
        <v>26</v>
      </c>
      <c r="D108" s="13">
        <v>27</v>
      </c>
      <c r="E108" s="89">
        <f t="shared" si="10"/>
        <v>3.8461538461538538</v>
      </c>
      <c r="F108" s="101">
        <v>32.96</v>
      </c>
      <c r="G108" s="101">
        <v>34.39</v>
      </c>
      <c r="H108" s="89">
        <f t="shared" si="11"/>
        <v>4.3385922330096918</v>
      </c>
      <c r="I108" s="13">
        <f t="shared" si="9"/>
        <v>22.033898305084747</v>
      </c>
      <c r="J108" s="13">
        <f t="shared" si="9"/>
        <v>22.881355932203391</v>
      </c>
      <c r="K108" s="101">
        <v>27.93</v>
      </c>
      <c r="L108" s="102">
        <v>29.14</v>
      </c>
    </row>
    <row r="109" spans="1:12" ht="36.75" customHeight="1" x14ac:dyDescent="0.25">
      <c r="A109" s="88" t="s">
        <v>72</v>
      </c>
      <c r="B109" s="82" t="s">
        <v>84</v>
      </c>
      <c r="C109" s="13">
        <v>1620</v>
      </c>
      <c r="D109" s="13">
        <v>1680</v>
      </c>
      <c r="E109" s="89">
        <f t="shared" si="10"/>
        <v>3.7037037037036953</v>
      </c>
      <c r="F109" s="101">
        <v>1988.36</v>
      </c>
      <c r="G109" s="101">
        <v>2066.8200000000002</v>
      </c>
      <c r="H109" s="89">
        <f t="shared" si="11"/>
        <v>3.9459655193224705</v>
      </c>
      <c r="I109" s="13">
        <f t="shared" si="9"/>
        <v>1372.8813559322034</v>
      </c>
      <c r="J109" s="13">
        <f t="shared" si="9"/>
        <v>1423.7288135593221</v>
      </c>
      <c r="K109" s="101">
        <v>1685.05</v>
      </c>
      <c r="L109" s="102">
        <v>1751.54</v>
      </c>
    </row>
    <row r="110" spans="1:12" ht="34.5" customHeight="1" x14ac:dyDescent="0.25">
      <c r="A110" s="88" t="s">
        <v>72</v>
      </c>
      <c r="B110" s="82" t="s">
        <v>38</v>
      </c>
      <c r="C110" s="13">
        <v>26</v>
      </c>
      <c r="D110" s="13">
        <v>27</v>
      </c>
      <c r="E110" s="89">
        <f t="shared" si="10"/>
        <v>3.8461538461538538</v>
      </c>
      <c r="F110" s="101">
        <v>32.96</v>
      </c>
      <c r="G110" s="101">
        <v>34.39</v>
      </c>
      <c r="H110" s="89">
        <f t="shared" si="11"/>
        <v>4.3385922330096918</v>
      </c>
      <c r="I110" s="13">
        <f t="shared" si="9"/>
        <v>22.033898305084747</v>
      </c>
      <c r="J110" s="13">
        <f t="shared" si="9"/>
        <v>22.881355932203391</v>
      </c>
      <c r="K110" s="101">
        <v>27.93</v>
      </c>
      <c r="L110" s="102">
        <v>29.14</v>
      </c>
    </row>
    <row r="111" spans="1:12" ht="15.75" x14ac:dyDescent="0.25">
      <c r="A111" s="88"/>
      <c r="B111" s="9" t="s">
        <v>2</v>
      </c>
      <c r="C111" s="99"/>
      <c r="D111" s="99"/>
      <c r="E111" s="89"/>
      <c r="F111" s="99"/>
      <c r="G111" s="99"/>
      <c r="H111" s="89"/>
      <c r="I111" s="13"/>
      <c r="J111" s="13"/>
      <c r="K111" s="99"/>
      <c r="L111" s="103"/>
    </row>
    <row r="112" spans="1:12" ht="26.25" x14ac:dyDescent="0.25">
      <c r="A112" s="88" t="s">
        <v>72</v>
      </c>
      <c r="B112" s="82" t="s">
        <v>17</v>
      </c>
      <c r="C112" s="13">
        <v>24</v>
      </c>
      <c r="D112" s="13">
        <v>25</v>
      </c>
      <c r="E112" s="89">
        <f t="shared" si="10"/>
        <v>4.1666666666666714</v>
      </c>
      <c r="F112" s="13">
        <v>26.86</v>
      </c>
      <c r="G112" s="13">
        <v>27.85</v>
      </c>
      <c r="H112" s="89">
        <f t="shared" si="11"/>
        <v>3.685778108711844</v>
      </c>
      <c r="I112" s="13">
        <f t="shared" si="9"/>
        <v>20.33898305084746</v>
      </c>
      <c r="J112" s="13">
        <f t="shared" si="9"/>
        <v>21.186440677966104</v>
      </c>
      <c r="K112" s="13">
        <v>22.76</v>
      </c>
      <c r="L112" s="90">
        <v>23.6</v>
      </c>
    </row>
    <row r="113" spans="1:12" ht="26.25" x14ac:dyDescent="0.25">
      <c r="A113" s="88" t="s">
        <v>72</v>
      </c>
      <c r="B113" s="82" t="s">
        <v>13</v>
      </c>
      <c r="C113" s="13">
        <v>26</v>
      </c>
      <c r="D113" s="13">
        <v>27</v>
      </c>
      <c r="E113" s="89">
        <f t="shared" si="10"/>
        <v>3.8461538461538538</v>
      </c>
      <c r="F113" s="101">
        <v>32.96</v>
      </c>
      <c r="G113" s="101">
        <v>34.39</v>
      </c>
      <c r="H113" s="89">
        <f t="shared" si="11"/>
        <v>4.3385922330096918</v>
      </c>
      <c r="I113" s="13">
        <f t="shared" si="9"/>
        <v>22.033898305084747</v>
      </c>
      <c r="J113" s="13">
        <f t="shared" si="9"/>
        <v>22.881355932203391</v>
      </c>
      <c r="K113" s="101">
        <v>27.93</v>
      </c>
      <c r="L113" s="102">
        <v>29.14</v>
      </c>
    </row>
    <row r="114" spans="1:12" ht="15.75" x14ac:dyDescent="0.25">
      <c r="A114" s="88"/>
      <c r="B114" s="9" t="s">
        <v>3</v>
      </c>
      <c r="C114" s="99"/>
      <c r="D114" s="99"/>
      <c r="E114" s="89"/>
      <c r="F114" s="99"/>
      <c r="G114" s="99"/>
      <c r="H114" s="89"/>
      <c r="I114" s="13"/>
      <c r="J114" s="13"/>
      <c r="K114" s="99"/>
      <c r="L114" s="103"/>
    </row>
    <row r="115" spans="1:12" ht="26.25" x14ac:dyDescent="0.25">
      <c r="A115" s="88" t="s">
        <v>72</v>
      </c>
      <c r="B115" s="82" t="s">
        <v>17</v>
      </c>
      <c r="C115" s="13">
        <v>24</v>
      </c>
      <c r="D115" s="13">
        <v>25</v>
      </c>
      <c r="E115" s="89">
        <f t="shared" si="10"/>
        <v>4.1666666666666714</v>
      </c>
      <c r="F115" s="13">
        <v>26.42</v>
      </c>
      <c r="G115" s="13">
        <v>27.57</v>
      </c>
      <c r="H115" s="89">
        <f t="shared" si="11"/>
        <v>4.3527630582891845</v>
      </c>
      <c r="I115" s="13">
        <f t="shared" si="9"/>
        <v>20.33898305084746</v>
      </c>
      <c r="J115" s="13">
        <f t="shared" si="9"/>
        <v>21.186440677966104</v>
      </c>
      <c r="K115" s="13">
        <v>22.39</v>
      </c>
      <c r="L115" s="90">
        <v>23.36</v>
      </c>
    </row>
    <row r="116" spans="1:12" ht="27" thickBot="1" x14ac:dyDescent="0.3">
      <c r="A116" s="93" t="s">
        <v>72</v>
      </c>
      <c r="B116" s="83" t="s">
        <v>13</v>
      </c>
      <c r="C116" s="24">
        <v>24</v>
      </c>
      <c r="D116" s="24">
        <v>25</v>
      </c>
      <c r="E116" s="94">
        <f t="shared" si="10"/>
        <v>4.1666666666666714</v>
      </c>
      <c r="F116" s="104">
        <v>36.57</v>
      </c>
      <c r="G116" s="104">
        <v>37.799999999999997</v>
      </c>
      <c r="H116" s="94">
        <f t="shared" si="11"/>
        <v>3.3634126333059697</v>
      </c>
      <c r="I116" s="24">
        <f t="shared" si="9"/>
        <v>20.33898305084746</v>
      </c>
      <c r="J116" s="24">
        <f t="shared" si="9"/>
        <v>21.186440677966104</v>
      </c>
      <c r="K116" s="104">
        <v>30.99</v>
      </c>
      <c r="L116" s="106">
        <v>32.03</v>
      </c>
    </row>
    <row r="117" spans="1:12" ht="15.75" x14ac:dyDescent="0.25">
      <c r="A117" s="107"/>
      <c r="B117" s="16" t="s">
        <v>26</v>
      </c>
      <c r="C117" s="97"/>
      <c r="D117" s="97"/>
      <c r="E117" s="108"/>
      <c r="F117" s="97"/>
      <c r="G117" s="97"/>
      <c r="H117" s="108"/>
      <c r="I117" s="26"/>
      <c r="J117" s="26"/>
      <c r="K117" s="97"/>
      <c r="L117" s="47"/>
    </row>
    <row r="118" spans="1:12" ht="26.25" x14ac:dyDescent="0.25">
      <c r="A118" s="88" t="s">
        <v>73</v>
      </c>
      <c r="B118" s="82" t="s">
        <v>17</v>
      </c>
      <c r="C118" s="13">
        <v>1605</v>
      </c>
      <c r="D118" s="13">
        <v>1680</v>
      </c>
      <c r="E118" s="89">
        <f t="shared" si="10"/>
        <v>4.6728971962616725</v>
      </c>
      <c r="F118" s="13">
        <v>3125.47</v>
      </c>
      <c r="G118" s="13">
        <v>3251.23</v>
      </c>
      <c r="H118" s="89">
        <f t="shared" si="11"/>
        <v>4.0237148332890769</v>
      </c>
      <c r="I118" s="13">
        <f t="shared" si="9"/>
        <v>1360.1694915254238</v>
      </c>
      <c r="J118" s="13">
        <f t="shared" si="9"/>
        <v>1423.7288135593221</v>
      </c>
      <c r="K118" s="13">
        <v>2648.7</v>
      </c>
      <c r="L118" s="90">
        <v>2755.28</v>
      </c>
    </row>
    <row r="119" spans="1:12" ht="26.25" customHeight="1" x14ac:dyDescent="0.25">
      <c r="A119" s="88" t="s">
        <v>73</v>
      </c>
      <c r="B119" s="82" t="s">
        <v>14</v>
      </c>
      <c r="C119" s="13">
        <v>1605</v>
      </c>
      <c r="D119" s="13">
        <v>1680</v>
      </c>
      <c r="E119" s="89">
        <f t="shared" si="10"/>
        <v>4.6728971962616725</v>
      </c>
      <c r="F119" s="101">
        <v>3285.33</v>
      </c>
      <c r="G119" s="101">
        <v>3453.18</v>
      </c>
      <c r="H119" s="89">
        <f t="shared" si="11"/>
        <v>5.1090758006045149</v>
      </c>
      <c r="I119" s="13">
        <f t="shared" si="9"/>
        <v>1360.1694915254238</v>
      </c>
      <c r="J119" s="13">
        <f t="shared" si="9"/>
        <v>1423.7288135593221</v>
      </c>
      <c r="K119" s="101">
        <v>2784.18</v>
      </c>
      <c r="L119" s="102">
        <v>2926.42</v>
      </c>
    </row>
    <row r="120" spans="1:12" ht="25.5" customHeight="1" x14ac:dyDescent="0.25">
      <c r="A120" s="88" t="s">
        <v>73</v>
      </c>
      <c r="B120" s="84" t="s">
        <v>105</v>
      </c>
      <c r="C120" s="13">
        <v>1600</v>
      </c>
      <c r="D120" s="13">
        <v>1680</v>
      </c>
      <c r="E120" s="89">
        <f t="shared" si="10"/>
        <v>5</v>
      </c>
      <c r="F120" s="101">
        <v>3088.72</v>
      </c>
      <c r="G120" s="101">
        <v>3155.72</v>
      </c>
      <c r="H120" s="89">
        <f t="shared" si="11"/>
        <v>2.1691833510321317</v>
      </c>
      <c r="I120" s="13">
        <f t="shared" si="9"/>
        <v>1355.9322033898306</v>
      </c>
      <c r="J120" s="13">
        <f t="shared" si="9"/>
        <v>1423.7288135593221</v>
      </c>
      <c r="K120" s="101">
        <v>2617.56</v>
      </c>
      <c r="L120" s="102">
        <v>2674.34</v>
      </c>
    </row>
    <row r="121" spans="1:12" ht="38.25" customHeight="1" x14ac:dyDescent="0.25">
      <c r="A121" s="88" t="s">
        <v>73</v>
      </c>
      <c r="B121" s="82" t="s">
        <v>16</v>
      </c>
      <c r="C121" s="13">
        <v>1605</v>
      </c>
      <c r="D121" s="13">
        <v>1680</v>
      </c>
      <c r="E121" s="89">
        <f t="shared" si="10"/>
        <v>4.6728971962616725</v>
      </c>
      <c r="F121" s="101">
        <v>2482.44</v>
      </c>
      <c r="G121" s="101">
        <v>2632.24</v>
      </c>
      <c r="H121" s="89">
        <f t="shared" si="11"/>
        <v>6.0343855239199939</v>
      </c>
      <c r="I121" s="13">
        <f>C121/1.18</f>
        <v>1360.1694915254238</v>
      </c>
      <c r="J121" s="13">
        <f>D121/1.18</f>
        <v>1423.7288135593221</v>
      </c>
      <c r="K121" s="101">
        <f>F121/118*100</f>
        <v>2103.7627118644068</v>
      </c>
      <c r="L121" s="102">
        <f>G121/118*100</f>
        <v>2230.7118644067796</v>
      </c>
    </row>
    <row r="122" spans="1:12" ht="15.75" x14ac:dyDescent="0.25">
      <c r="A122" s="88"/>
      <c r="B122" s="9" t="s">
        <v>1</v>
      </c>
      <c r="C122" s="99"/>
      <c r="D122" s="99"/>
      <c r="E122" s="89"/>
      <c r="F122" s="99"/>
      <c r="G122" s="99"/>
      <c r="H122" s="89"/>
      <c r="I122" s="13"/>
      <c r="J122" s="13"/>
      <c r="K122" s="99"/>
      <c r="L122" s="103"/>
    </row>
    <row r="123" spans="1:12" ht="30.75" customHeight="1" x14ac:dyDescent="0.25">
      <c r="A123" s="88" t="s">
        <v>73</v>
      </c>
      <c r="B123" s="82" t="s">
        <v>28</v>
      </c>
      <c r="C123" s="13">
        <v>1605</v>
      </c>
      <c r="D123" s="13">
        <v>1680</v>
      </c>
      <c r="E123" s="89">
        <f t="shared" si="10"/>
        <v>4.6728971962616725</v>
      </c>
      <c r="F123" s="13">
        <v>3125.47</v>
      </c>
      <c r="G123" s="13">
        <v>3251.23</v>
      </c>
      <c r="H123" s="89">
        <f t="shared" si="11"/>
        <v>4.0237148332890769</v>
      </c>
      <c r="I123" s="13">
        <f t="shared" si="9"/>
        <v>1360.1694915254238</v>
      </c>
      <c r="J123" s="13">
        <f t="shared" si="9"/>
        <v>1423.7288135593221</v>
      </c>
      <c r="K123" s="13">
        <v>2648.7</v>
      </c>
      <c r="L123" s="90">
        <v>2755.28</v>
      </c>
    </row>
    <row r="124" spans="1:12" ht="26.25" x14ac:dyDescent="0.25">
      <c r="A124" s="88" t="s">
        <v>73</v>
      </c>
      <c r="B124" s="82" t="s">
        <v>79</v>
      </c>
      <c r="C124" s="13">
        <v>27.26</v>
      </c>
      <c r="D124" s="13">
        <v>28.31</v>
      </c>
      <c r="E124" s="89">
        <f t="shared" si="10"/>
        <v>3.851797505502546</v>
      </c>
      <c r="F124" s="13">
        <v>27.26</v>
      </c>
      <c r="G124" s="13">
        <v>28.31</v>
      </c>
      <c r="H124" s="89">
        <f t="shared" si="11"/>
        <v>3.851797505502546</v>
      </c>
      <c r="I124" s="13">
        <f t="shared" si="9"/>
        <v>23.101694915254239</v>
      </c>
      <c r="J124" s="13">
        <f t="shared" si="9"/>
        <v>23.991525423728813</v>
      </c>
      <c r="K124" s="13">
        <v>23.1</v>
      </c>
      <c r="L124" s="90">
        <v>23.99</v>
      </c>
    </row>
    <row r="125" spans="1:12" ht="26.25" x14ac:dyDescent="0.25">
      <c r="A125" s="88" t="s">
        <v>73</v>
      </c>
      <c r="B125" s="82" t="s">
        <v>80</v>
      </c>
      <c r="C125" s="13">
        <v>26.86</v>
      </c>
      <c r="D125" s="13">
        <v>27.85</v>
      </c>
      <c r="E125" s="89">
        <f t="shared" si="10"/>
        <v>3.685778108711844</v>
      </c>
      <c r="F125" s="13">
        <v>26.86</v>
      </c>
      <c r="G125" s="13">
        <v>27.85</v>
      </c>
      <c r="H125" s="89">
        <f t="shared" si="11"/>
        <v>3.685778108711844</v>
      </c>
      <c r="I125" s="13">
        <f t="shared" si="9"/>
        <v>22.762711864406782</v>
      </c>
      <c r="J125" s="13">
        <f t="shared" si="9"/>
        <v>23.601694915254239</v>
      </c>
      <c r="K125" s="13">
        <v>22.76</v>
      </c>
      <c r="L125" s="90">
        <v>23.6</v>
      </c>
    </row>
    <row r="126" spans="1:12" ht="47.25" customHeight="1" x14ac:dyDescent="0.25">
      <c r="A126" s="88" t="s">
        <v>73</v>
      </c>
      <c r="B126" s="82" t="s">
        <v>81</v>
      </c>
      <c r="C126" s="13">
        <v>1605</v>
      </c>
      <c r="D126" s="13">
        <v>1680</v>
      </c>
      <c r="E126" s="89">
        <f t="shared" si="10"/>
        <v>4.6728971962616725</v>
      </c>
      <c r="F126" s="101">
        <v>3285.33</v>
      </c>
      <c r="G126" s="101">
        <v>3453.18</v>
      </c>
      <c r="H126" s="89">
        <f t="shared" si="11"/>
        <v>5.1090758006045149</v>
      </c>
      <c r="I126" s="13">
        <f t="shared" si="9"/>
        <v>1360.1694915254238</v>
      </c>
      <c r="J126" s="13">
        <f t="shared" si="9"/>
        <v>1423.7288135593221</v>
      </c>
      <c r="K126" s="101">
        <f>K119</f>
        <v>2784.18</v>
      </c>
      <c r="L126" s="102">
        <f>L119</f>
        <v>2926.42</v>
      </c>
    </row>
    <row r="127" spans="1:12" ht="40.5" customHeight="1" x14ac:dyDescent="0.25">
      <c r="A127" s="88" t="s">
        <v>73</v>
      </c>
      <c r="B127" s="82" t="s">
        <v>39</v>
      </c>
      <c r="C127" s="13">
        <v>41</v>
      </c>
      <c r="D127" s="13">
        <v>43</v>
      </c>
      <c r="E127" s="89">
        <f t="shared" si="10"/>
        <v>4.8780487804878021</v>
      </c>
      <c r="F127" s="101">
        <v>58.17</v>
      </c>
      <c r="G127" s="101">
        <v>60.82</v>
      </c>
      <c r="H127" s="89">
        <f t="shared" si="11"/>
        <v>4.5556128588619487</v>
      </c>
      <c r="I127" s="13">
        <f t="shared" si="9"/>
        <v>34.745762711864408</v>
      </c>
      <c r="J127" s="13">
        <f t="shared" si="9"/>
        <v>36.440677966101696</v>
      </c>
      <c r="K127" s="101">
        <v>49.3</v>
      </c>
      <c r="L127" s="102">
        <v>51.54</v>
      </c>
    </row>
    <row r="128" spans="1:12" ht="26.25" customHeight="1" x14ac:dyDescent="0.25">
      <c r="A128" s="88" t="s">
        <v>73</v>
      </c>
      <c r="B128" s="82" t="s">
        <v>108</v>
      </c>
      <c r="C128" s="13">
        <v>1600</v>
      </c>
      <c r="D128" s="13">
        <v>1680</v>
      </c>
      <c r="E128" s="89">
        <f t="shared" si="10"/>
        <v>5</v>
      </c>
      <c r="F128" s="101">
        <v>3088.72</v>
      </c>
      <c r="G128" s="101">
        <v>3155.72</v>
      </c>
      <c r="H128" s="89">
        <f t="shared" si="11"/>
        <v>2.1691833510321317</v>
      </c>
      <c r="I128" s="13">
        <f t="shared" si="9"/>
        <v>1355.9322033898306</v>
      </c>
      <c r="J128" s="13">
        <f t="shared" si="9"/>
        <v>1423.7288135593221</v>
      </c>
      <c r="K128" s="101">
        <v>2617.56</v>
      </c>
      <c r="L128" s="102">
        <v>2674.34</v>
      </c>
    </row>
    <row r="129" spans="1:12" ht="24" customHeight="1" x14ac:dyDescent="0.25">
      <c r="A129" s="88" t="s">
        <v>73</v>
      </c>
      <c r="B129" s="82" t="s">
        <v>106</v>
      </c>
      <c r="C129" s="13">
        <v>33</v>
      </c>
      <c r="D129" s="13">
        <v>35</v>
      </c>
      <c r="E129" s="89">
        <f t="shared" si="10"/>
        <v>6.0606060606060623</v>
      </c>
      <c r="F129" s="101">
        <v>48</v>
      </c>
      <c r="G129" s="101">
        <v>49.77</v>
      </c>
      <c r="H129" s="89">
        <f t="shared" si="11"/>
        <v>3.6875</v>
      </c>
      <c r="I129" s="13">
        <f t="shared" si="9"/>
        <v>27.966101694915256</v>
      </c>
      <c r="J129" s="13">
        <f t="shared" si="9"/>
        <v>29.661016949152543</v>
      </c>
      <c r="K129" s="101">
        <v>40.68</v>
      </c>
      <c r="L129" s="102">
        <v>42.18</v>
      </c>
    </row>
    <row r="130" spans="1:12" ht="15.75" x14ac:dyDescent="0.25">
      <c r="A130" s="88"/>
      <c r="B130" s="9" t="s">
        <v>2</v>
      </c>
      <c r="C130" s="99"/>
      <c r="D130" s="99"/>
      <c r="E130" s="89"/>
      <c r="F130" s="99"/>
      <c r="G130" s="99"/>
      <c r="H130" s="89"/>
      <c r="I130" s="13"/>
      <c r="J130" s="13"/>
      <c r="K130" s="99"/>
      <c r="L130" s="103"/>
    </row>
    <row r="131" spans="1:12" ht="51" customHeight="1" x14ac:dyDescent="0.25">
      <c r="A131" s="88" t="s">
        <v>73</v>
      </c>
      <c r="B131" s="82" t="s">
        <v>15</v>
      </c>
      <c r="C131" s="13">
        <v>39</v>
      </c>
      <c r="D131" s="13">
        <v>41</v>
      </c>
      <c r="E131" s="89">
        <f t="shared" ref="E131" si="12">D131/C131*100-100</f>
        <v>5.1282051282051384</v>
      </c>
      <c r="F131" s="101">
        <v>40.42</v>
      </c>
      <c r="G131" s="101">
        <v>42.13</v>
      </c>
      <c r="H131" s="89">
        <f t="shared" ref="H131" si="13">G131/F131*100-100</f>
        <v>4.2305789213260709</v>
      </c>
      <c r="I131" s="13">
        <f>C131/1.18</f>
        <v>33.050847457627121</v>
      </c>
      <c r="J131" s="13">
        <f>D131/1.18</f>
        <v>34.745762711864408</v>
      </c>
      <c r="K131" s="101">
        <v>34.25</v>
      </c>
      <c r="L131" s="102">
        <v>35.700000000000003</v>
      </c>
    </row>
    <row r="132" spans="1:12" ht="26.25" x14ac:dyDescent="0.25">
      <c r="A132" s="88" t="s">
        <v>73</v>
      </c>
      <c r="B132" s="82" t="s">
        <v>17</v>
      </c>
      <c r="C132" s="13">
        <v>26.86</v>
      </c>
      <c r="D132" s="13">
        <v>27.85</v>
      </c>
      <c r="E132" s="89">
        <f t="shared" si="10"/>
        <v>3.685778108711844</v>
      </c>
      <c r="F132" s="13">
        <v>26.86</v>
      </c>
      <c r="G132" s="13">
        <v>27.85</v>
      </c>
      <c r="H132" s="89">
        <f t="shared" si="11"/>
        <v>3.685778108711844</v>
      </c>
      <c r="I132" s="13">
        <f t="shared" si="9"/>
        <v>22.762711864406782</v>
      </c>
      <c r="J132" s="13">
        <f t="shared" si="9"/>
        <v>23.601694915254239</v>
      </c>
      <c r="K132" s="13">
        <v>22.76</v>
      </c>
      <c r="L132" s="90">
        <v>23.6</v>
      </c>
    </row>
    <row r="133" spans="1:12" ht="26.25" x14ac:dyDescent="0.25">
      <c r="A133" s="88" t="s">
        <v>73</v>
      </c>
      <c r="B133" s="84" t="s">
        <v>105</v>
      </c>
      <c r="C133" s="13">
        <v>33</v>
      </c>
      <c r="D133" s="13">
        <v>35</v>
      </c>
      <c r="E133" s="89">
        <f t="shared" si="10"/>
        <v>6.0606060606060623</v>
      </c>
      <c r="F133" s="101">
        <v>48</v>
      </c>
      <c r="G133" s="101">
        <v>49.77</v>
      </c>
      <c r="H133" s="89">
        <f t="shared" si="11"/>
        <v>3.6875</v>
      </c>
      <c r="I133" s="13">
        <f t="shared" si="9"/>
        <v>27.966101694915256</v>
      </c>
      <c r="J133" s="13">
        <f t="shared" si="9"/>
        <v>29.661016949152543</v>
      </c>
      <c r="K133" s="13">
        <v>40.68</v>
      </c>
      <c r="L133" s="102">
        <v>42.18</v>
      </c>
    </row>
    <row r="134" spans="1:12" ht="25.5" customHeight="1" x14ac:dyDescent="0.25">
      <c r="A134" s="88" t="s">
        <v>73</v>
      </c>
      <c r="B134" s="82" t="s">
        <v>14</v>
      </c>
      <c r="C134" s="13">
        <v>32</v>
      </c>
      <c r="D134" s="13">
        <v>34</v>
      </c>
      <c r="E134" s="89">
        <f t="shared" si="10"/>
        <v>6.25</v>
      </c>
      <c r="F134" s="101">
        <v>58.17</v>
      </c>
      <c r="G134" s="101">
        <v>60.82</v>
      </c>
      <c r="H134" s="89">
        <f t="shared" si="11"/>
        <v>4.5556128588619487</v>
      </c>
      <c r="I134" s="13">
        <f t="shared" si="9"/>
        <v>27.118644067796613</v>
      </c>
      <c r="J134" s="13">
        <f t="shared" si="9"/>
        <v>28.8135593220339</v>
      </c>
      <c r="K134" s="101">
        <v>49.3</v>
      </c>
      <c r="L134" s="102">
        <v>51.54</v>
      </c>
    </row>
    <row r="135" spans="1:12" ht="15.75" x14ac:dyDescent="0.25">
      <c r="A135" s="88"/>
      <c r="B135" s="9" t="s">
        <v>3</v>
      </c>
      <c r="C135" s="99"/>
      <c r="D135" s="99"/>
      <c r="E135" s="89"/>
      <c r="F135" s="99"/>
      <c r="G135" s="99"/>
      <c r="H135" s="89"/>
      <c r="I135" s="13"/>
      <c r="J135" s="13"/>
      <c r="K135" s="99"/>
      <c r="L135" s="103"/>
    </row>
    <row r="136" spans="1:12" ht="26.25" x14ac:dyDescent="0.25">
      <c r="A136" s="88" t="s">
        <v>73</v>
      </c>
      <c r="B136" s="82" t="s">
        <v>17</v>
      </c>
      <c r="C136" s="13">
        <v>26.42</v>
      </c>
      <c r="D136" s="13">
        <v>27.57</v>
      </c>
      <c r="E136" s="89">
        <f t="shared" si="10"/>
        <v>4.3527630582891845</v>
      </c>
      <c r="F136" s="13">
        <v>26.42</v>
      </c>
      <c r="G136" s="13">
        <v>27.57</v>
      </c>
      <c r="H136" s="89">
        <f t="shared" si="11"/>
        <v>4.3527630582891845</v>
      </c>
      <c r="I136" s="13">
        <f t="shared" si="9"/>
        <v>22.389830508474578</v>
      </c>
      <c r="J136" s="13">
        <f t="shared" si="9"/>
        <v>23.364406779661017</v>
      </c>
      <c r="K136" s="13">
        <v>22.39</v>
      </c>
      <c r="L136" s="90">
        <v>23.36</v>
      </c>
    </row>
    <row r="137" spans="1:12" ht="26.25" x14ac:dyDescent="0.25">
      <c r="A137" s="88" t="s">
        <v>73</v>
      </c>
      <c r="B137" s="84" t="s">
        <v>105</v>
      </c>
      <c r="C137" s="13">
        <v>28</v>
      </c>
      <c r="D137" s="13">
        <v>29</v>
      </c>
      <c r="E137" s="89">
        <f t="shared" si="10"/>
        <v>3.5714285714285836</v>
      </c>
      <c r="F137" s="101">
        <v>32.119999999999997</v>
      </c>
      <c r="G137" s="101">
        <v>33.340000000000003</v>
      </c>
      <c r="H137" s="89">
        <f t="shared" si="11"/>
        <v>3.7982565379825814</v>
      </c>
      <c r="I137" s="13">
        <f t="shared" si="9"/>
        <v>23.728813559322035</v>
      </c>
      <c r="J137" s="13">
        <f t="shared" si="9"/>
        <v>24.576271186440678</v>
      </c>
      <c r="K137" s="101">
        <v>27.22</v>
      </c>
      <c r="L137" s="102">
        <v>28.25</v>
      </c>
    </row>
    <row r="138" spans="1:12" ht="39" customHeight="1" thickBot="1" x14ac:dyDescent="0.3">
      <c r="A138" s="93" t="s">
        <v>73</v>
      </c>
      <c r="B138" s="83" t="s">
        <v>14</v>
      </c>
      <c r="C138" s="24">
        <v>39</v>
      </c>
      <c r="D138" s="24">
        <v>41</v>
      </c>
      <c r="E138" s="94">
        <f t="shared" si="10"/>
        <v>5.1282051282051384</v>
      </c>
      <c r="F138" s="104">
        <v>94.09</v>
      </c>
      <c r="G138" s="104">
        <v>96.16</v>
      </c>
      <c r="H138" s="94">
        <f t="shared" si="11"/>
        <v>2.200021256244014</v>
      </c>
      <c r="I138" s="24">
        <f t="shared" ref="I138:J138" si="14">C138/1.18</f>
        <v>33.050847457627121</v>
      </c>
      <c r="J138" s="24">
        <f t="shared" si="14"/>
        <v>34.745762711864408</v>
      </c>
      <c r="K138" s="104">
        <v>79.739999999999995</v>
      </c>
      <c r="L138" s="106">
        <v>81.489999999999995</v>
      </c>
    </row>
    <row r="139" spans="1:12" ht="39" customHeight="1" x14ac:dyDescent="0.25">
      <c r="A139" s="109"/>
      <c r="B139" s="86"/>
      <c r="C139" s="55"/>
      <c r="D139" s="55"/>
      <c r="E139" s="110"/>
      <c r="F139" s="54"/>
      <c r="G139" s="54"/>
      <c r="H139" s="110"/>
      <c r="I139" s="55"/>
      <c r="J139" s="55"/>
      <c r="K139" s="54"/>
      <c r="L139" s="54"/>
    </row>
    <row r="140" spans="1:12" ht="36.75" customHeight="1" x14ac:dyDescent="0.25">
      <c r="A140" s="138" t="s">
        <v>109</v>
      </c>
      <c r="B140" s="138"/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</row>
    <row r="172" ht="38.25" customHeight="1" x14ac:dyDescent="0.25"/>
    <row r="182" ht="31.5" customHeight="1" x14ac:dyDescent="0.25"/>
    <row r="183" ht="13.5" customHeight="1" x14ac:dyDescent="0.25"/>
    <row r="185" ht="12.75" customHeight="1" x14ac:dyDescent="0.25"/>
    <row r="187" ht="15" customHeight="1" x14ac:dyDescent="0.25"/>
    <row r="211" ht="39.75" customHeight="1" x14ac:dyDescent="0.25"/>
    <row r="212" ht="29.25" customHeight="1" x14ac:dyDescent="0.25"/>
    <row r="213" ht="61.5" customHeight="1" x14ac:dyDescent="0.25"/>
    <row r="217" ht="29.25" customHeight="1" x14ac:dyDescent="0.25"/>
    <row r="219" ht="63.75" customHeight="1" x14ac:dyDescent="0.25"/>
    <row r="222" ht="39.75" customHeight="1" x14ac:dyDescent="0.25"/>
    <row r="226" ht="26.25" customHeight="1" x14ac:dyDescent="0.25"/>
    <row r="227" ht="21.75" customHeight="1" x14ac:dyDescent="0.25"/>
  </sheetData>
  <mergeCells count="14">
    <mergeCell ref="A1:L1"/>
    <mergeCell ref="J2:J3"/>
    <mergeCell ref="K2:K3"/>
    <mergeCell ref="L2:L3"/>
    <mergeCell ref="A140:L140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51181102362204722" right="0" top="0.15748031496062992" bottom="0.15748031496062992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zoomScaleNormal="100" zoomScaleSheetLayoutView="90" workbookViewId="0">
      <selection activeCell="E21" sqref="E21"/>
    </sheetView>
  </sheetViews>
  <sheetFormatPr defaultRowHeight="15" x14ac:dyDescent="0.25"/>
  <cols>
    <col min="1" max="1" width="16.28515625" style="2" customWidth="1"/>
    <col min="2" max="2" width="57.85546875" style="2" customWidth="1"/>
    <col min="3" max="3" width="17.28515625" style="1" customWidth="1"/>
    <col min="4" max="4" width="5.5703125" style="2" customWidth="1"/>
    <col min="5" max="16384" width="9.140625" style="2"/>
  </cols>
  <sheetData>
    <row r="1" spans="1:3" ht="43.5" customHeight="1" x14ac:dyDescent="0.3">
      <c r="A1" s="141" t="s">
        <v>104</v>
      </c>
      <c r="B1" s="141"/>
      <c r="C1" s="141"/>
    </row>
    <row r="2" spans="1:3" ht="18.75" x14ac:dyDescent="0.3">
      <c r="A2" s="4"/>
      <c r="B2" s="4" t="s">
        <v>88</v>
      </c>
    </row>
    <row r="3" spans="1:3" ht="60.75" customHeight="1" x14ac:dyDescent="0.25">
      <c r="A3" s="142" t="s">
        <v>24</v>
      </c>
      <c r="B3" s="143" t="s">
        <v>25</v>
      </c>
      <c r="C3" s="142" t="s">
        <v>97</v>
      </c>
    </row>
    <row r="4" spans="1:3" x14ac:dyDescent="0.25">
      <c r="A4" s="142"/>
      <c r="B4" s="143"/>
      <c r="C4" s="142"/>
    </row>
    <row r="5" spans="1:3" ht="16.5" x14ac:dyDescent="0.25">
      <c r="A5" s="21" t="s">
        <v>70</v>
      </c>
      <c r="B5" s="9" t="s">
        <v>1</v>
      </c>
      <c r="C5" s="71"/>
    </row>
    <row r="6" spans="1:3" ht="26.25" x14ac:dyDescent="0.25">
      <c r="A6" s="21" t="s">
        <v>70</v>
      </c>
      <c r="B6" s="82" t="s">
        <v>89</v>
      </c>
      <c r="C6" s="139">
        <f>ROUND('Льгот тариф'!D83*0.0568+'Льгот тариф'!D84,2)</f>
        <v>126.4</v>
      </c>
    </row>
    <row r="7" spans="1:3" ht="16.5" customHeight="1" x14ac:dyDescent="0.25">
      <c r="A7" s="21" t="s">
        <v>70</v>
      </c>
      <c r="B7" s="82" t="s">
        <v>27</v>
      </c>
      <c r="C7" s="140"/>
    </row>
    <row r="8" spans="1:3" ht="16.5" hidden="1" x14ac:dyDescent="0.25">
      <c r="A8" s="21" t="s">
        <v>73</v>
      </c>
      <c r="B8" s="9" t="s">
        <v>2</v>
      </c>
      <c r="C8" s="71"/>
    </row>
    <row r="9" spans="1:3" ht="37.5" hidden="1" customHeight="1" x14ac:dyDescent="0.25">
      <c r="A9" s="21" t="s">
        <v>73</v>
      </c>
      <c r="B9" s="82" t="s">
        <v>15</v>
      </c>
      <c r="C9" s="58">
        <v>33</v>
      </c>
    </row>
    <row r="10" spans="1:3" ht="16.5" hidden="1" x14ac:dyDescent="0.25">
      <c r="A10" s="21" t="s">
        <v>73</v>
      </c>
      <c r="B10" s="82" t="s">
        <v>17</v>
      </c>
      <c r="C10" s="58">
        <v>24.11</v>
      </c>
    </row>
    <row r="11" spans="1:3" ht="16.5" hidden="1" x14ac:dyDescent="0.25">
      <c r="A11" s="21" t="s">
        <v>73</v>
      </c>
      <c r="B11" s="82" t="s">
        <v>6</v>
      </c>
      <c r="C11" s="58">
        <v>27</v>
      </c>
    </row>
    <row r="12" spans="1:3" ht="25.5" hidden="1" customHeight="1" x14ac:dyDescent="0.25">
      <c r="A12" s="21" t="s">
        <v>73</v>
      </c>
      <c r="B12" s="82" t="s">
        <v>14</v>
      </c>
      <c r="C12" s="58">
        <v>26</v>
      </c>
    </row>
    <row r="13" spans="1:3" ht="16.5" hidden="1" x14ac:dyDescent="0.25">
      <c r="A13" s="21" t="s">
        <v>73</v>
      </c>
      <c r="B13" s="9" t="s">
        <v>3</v>
      </c>
      <c r="C13" s="71"/>
    </row>
    <row r="14" spans="1:3" ht="16.5" hidden="1" x14ac:dyDescent="0.25">
      <c r="A14" s="21" t="s">
        <v>73</v>
      </c>
      <c r="B14" s="82" t="s">
        <v>17</v>
      </c>
      <c r="C14" s="58">
        <v>22.56</v>
      </c>
    </row>
    <row r="15" spans="1:3" ht="16.5" hidden="1" x14ac:dyDescent="0.25">
      <c r="A15" s="21" t="s">
        <v>73</v>
      </c>
      <c r="B15" s="82" t="s">
        <v>6</v>
      </c>
      <c r="C15" s="58">
        <v>24</v>
      </c>
    </row>
    <row r="16" spans="1:3" ht="25.5" hidden="1" customHeight="1" x14ac:dyDescent="0.3">
      <c r="A16" s="22" t="s">
        <v>73</v>
      </c>
      <c r="B16" s="83" t="s">
        <v>14</v>
      </c>
      <c r="C16" s="66">
        <v>33</v>
      </c>
    </row>
    <row r="17" spans="1:3" ht="25.5" hidden="1" customHeight="1" x14ac:dyDescent="0.25">
      <c r="A17" s="57" t="s">
        <v>78</v>
      </c>
      <c r="B17" s="53"/>
      <c r="C17" s="55"/>
    </row>
    <row r="24" spans="1:3" ht="39.75" customHeight="1" x14ac:dyDescent="0.25"/>
    <row r="64" ht="38.25" customHeight="1" x14ac:dyDescent="0.25"/>
    <row r="74" ht="31.5" customHeight="1" x14ac:dyDescent="0.25"/>
    <row r="75" ht="13.5" customHeight="1" x14ac:dyDescent="0.25"/>
    <row r="77" ht="12.75" customHeight="1" x14ac:dyDescent="0.25"/>
    <row r="79" ht="15" customHeight="1" x14ac:dyDescent="0.25"/>
    <row r="103" ht="39.75" customHeight="1" x14ac:dyDescent="0.25"/>
    <row r="104" ht="29.25" customHeight="1" x14ac:dyDescent="0.25"/>
    <row r="105" ht="61.5" customHeight="1" x14ac:dyDescent="0.25"/>
    <row r="109" ht="29.25" customHeight="1" x14ac:dyDescent="0.25"/>
    <row r="111" ht="63.75" customHeight="1" x14ac:dyDescent="0.25"/>
    <row r="114" ht="39.75" customHeight="1" x14ac:dyDescent="0.25"/>
    <row r="118" ht="26.25" customHeight="1" x14ac:dyDescent="0.25"/>
    <row r="119" ht="21.75" customHeight="1" x14ac:dyDescent="0.25"/>
  </sheetData>
  <mergeCells count="5">
    <mergeCell ref="A1:C1"/>
    <mergeCell ref="A3:A4"/>
    <mergeCell ref="B3:B4"/>
    <mergeCell ref="C3:C4"/>
    <mergeCell ref="C6:C7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Льготные тарифы для РСО(ст)</vt:lpstr>
      <vt:lpstr>Лист2</vt:lpstr>
      <vt:lpstr>Лист3</vt:lpstr>
      <vt:lpstr>Льгот тариф</vt:lpstr>
      <vt:lpstr>Льготн Тариф ГВС </vt:lpstr>
      <vt:lpstr>'Льготные тарифы для РСО(ст)'!Заголовки_для_печати</vt:lpstr>
      <vt:lpstr>'Льготные тарифы для РСО(ст)'!Область_печати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bulatov</dc:creator>
  <cp:lastModifiedBy>Пользователь</cp:lastModifiedBy>
  <cp:lastPrinted>2018-04-05T11:04:10Z</cp:lastPrinted>
  <dcterms:created xsi:type="dcterms:W3CDTF">2014-04-04T07:10:11Z</dcterms:created>
  <dcterms:modified xsi:type="dcterms:W3CDTF">2018-12-20T13:51:40Z</dcterms:modified>
</cp:coreProperties>
</file>